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Tabele comunicat\Comunicat 9 aprilie 2024\Comunicat romana\"/>
    </mc:Choice>
  </mc:AlternateContent>
  <bookViews>
    <workbookView xWindow="0" yWindow="0" windowWidth="11520" windowHeight="2784" tabRatio="812" activeTab="9"/>
  </bookViews>
  <sheets>
    <sheet name="Tabel 1" sheetId="1" r:id="rId1"/>
    <sheet name="Grafic 1" sheetId="11" r:id="rId2"/>
    <sheet name="Sursa grafic 1" sheetId="10" state="hidden" r:id="rId3"/>
    <sheet name="Grafic 2" sheetId="12" r:id="rId4"/>
    <sheet name="Tabel 2" sheetId="6" r:id="rId5"/>
    <sheet name="Tabel 3" sheetId="5" r:id="rId6"/>
    <sheet name="Tabel 4" sheetId="8" r:id="rId7"/>
    <sheet name="Tabel 5" sheetId="7" r:id="rId8"/>
    <sheet name="Tabel 6" sheetId="4" r:id="rId9"/>
    <sheet name="Tabel 7" sheetId="3" r:id="rId10"/>
    <sheet name="Tabel 8" sheetId="9" r:id="rId11"/>
  </sheets>
  <externalReferences>
    <externalReference r:id="rId12"/>
  </externalReferences>
  <calcPr calcId="162913"/>
</workbook>
</file>

<file path=xl/calcChain.xml><?xml version="1.0" encoding="utf-8"?>
<calcChain xmlns="http://schemas.openxmlformats.org/spreadsheetml/2006/main">
  <c r="H98" i="10" l="1"/>
  <c r="H97" i="10"/>
  <c r="G97" i="10"/>
  <c r="F97" i="10"/>
  <c r="E97" i="10"/>
  <c r="D97" i="10"/>
  <c r="C97" i="10"/>
  <c r="H96" i="10"/>
  <c r="G96" i="10"/>
  <c r="F96" i="10"/>
  <c r="E96" i="10"/>
  <c r="D96" i="10"/>
  <c r="C96" i="10"/>
  <c r="H95" i="10"/>
  <c r="G95" i="10"/>
  <c r="F95" i="10"/>
  <c r="E95" i="10"/>
  <c r="D95" i="10"/>
  <c r="C95" i="10"/>
  <c r="H94" i="10"/>
  <c r="G94" i="10"/>
  <c r="F94" i="10"/>
  <c r="E94" i="10"/>
  <c r="D94" i="10"/>
  <c r="C94" i="10"/>
  <c r="H93" i="10"/>
  <c r="G93" i="10"/>
  <c r="F93" i="10"/>
  <c r="E93" i="10"/>
  <c r="D93" i="10"/>
  <c r="C93" i="10"/>
  <c r="H92" i="10"/>
  <c r="G92" i="10"/>
  <c r="F92" i="10"/>
  <c r="E92" i="10"/>
  <c r="D92" i="10"/>
  <c r="C92" i="10"/>
  <c r="H91" i="10"/>
  <c r="G91" i="10"/>
  <c r="F91" i="10"/>
  <c r="E91" i="10"/>
  <c r="D91" i="10"/>
  <c r="C91" i="10"/>
  <c r="H90" i="10"/>
  <c r="G90" i="10"/>
  <c r="F90" i="10"/>
  <c r="E90" i="10"/>
  <c r="D90" i="10"/>
  <c r="C90" i="10"/>
  <c r="H89" i="10"/>
  <c r="G89" i="10"/>
  <c r="F89" i="10"/>
  <c r="E89" i="10"/>
  <c r="D89" i="10"/>
  <c r="C89" i="10"/>
  <c r="H88" i="10"/>
  <c r="G88" i="10"/>
  <c r="F88" i="10"/>
  <c r="E88" i="10"/>
  <c r="D88" i="10"/>
  <c r="C88" i="10"/>
  <c r="H87" i="10"/>
  <c r="G87" i="10"/>
  <c r="F87" i="10"/>
  <c r="E87" i="10"/>
  <c r="D87" i="10"/>
  <c r="C87" i="10"/>
  <c r="H86" i="10"/>
  <c r="G86" i="10"/>
  <c r="F86" i="10"/>
  <c r="E86" i="10"/>
  <c r="D86" i="10"/>
  <c r="C86" i="10"/>
  <c r="H85" i="10"/>
  <c r="G85" i="10"/>
  <c r="F85" i="10"/>
  <c r="E85" i="10"/>
  <c r="D85" i="10"/>
  <c r="C85" i="10"/>
  <c r="H84" i="10"/>
  <c r="G84" i="10"/>
  <c r="F84" i="10"/>
  <c r="E84" i="10"/>
  <c r="D84" i="10"/>
  <c r="C84" i="10"/>
  <c r="H83" i="10"/>
  <c r="G83" i="10"/>
  <c r="F83" i="10"/>
  <c r="E83" i="10"/>
  <c r="D83" i="10"/>
  <c r="C83" i="10"/>
  <c r="H82" i="10"/>
  <c r="G82" i="10"/>
  <c r="F82" i="10"/>
  <c r="E82" i="10"/>
  <c r="D82" i="10"/>
  <c r="C82" i="10"/>
  <c r="H81" i="10"/>
  <c r="G81" i="10"/>
  <c r="F81" i="10"/>
  <c r="E81" i="10"/>
  <c r="D81" i="10"/>
  <c r="C81" i="10"/>
  <c r="H80" i="10"/>
  <c r="G80" i="10"/>
  <c r="F80" i="10"/>
  <c r="E80" i="10"/>
  <c r="D80" i="10"/>
  <c r="C80" i="10"/>
  <c r="H79" i="10"/>
  <c r="G79" i="10"/>
  <c r="F79" i="10"/>
  <c r="E79" i="10"/>
  <c r="D79" i="10"/>
  <c r="C79" i="10"/>
  <c r="H78" i="10"/>
  <c r="G78" i="10"/>
  <c r="F78" i="10"/>
  <c r="E78" i="10"/>
  <c r="D78" i="10"/>
  <c r="C78" i="10"/>
  <c r="H77" i="10"/>
  <c r="G77" i="10"/>
  <c r="F77" i="10"/>
  <c r="E77" i="10"/>
  <c r="D77" i="10"/>
  <c r="C77" i="10"/>
  <c r="H76" i="10"/>
  <c r="G76" i="10"/>
  <c r="F76" i="10"/>
  <c r="E76" i="10"/>
  <c r="D76" i="10"/>
  <c r="C76" i="10"/>
  <c r="H75" i="10"/>
  <c r="G75" i="10"/>
  <c r="F75" i="10"/>
  <c r="E75" i="10"/>
  <c r="D75" i="10"/>
  <c r="C75" i="10"/>
  <c r="H74" i="10"/>
  <c r="G74" i="10"/>
  <c r="F74" i="10"/>
  <c r="E74" i="10"/>
  <c r="D74" i="10"/>
  <c r="C74" i="10"/>
  <c r="H73" i="10"/>
  <c r="G73" i="10"/>
  <c r="F73" i="10"/>
  <c r="E73" i="10"/>
  <c r="D73" i="10"/>
  <c r="C73" i="10"/>
  <c r="H72" i="10"/>
  <c r="G72" i="10"/>
  <c r="F72" i="10"/>
  <c r="E72" i="10"/>
  <c r="D72" i="10"/>
  <c r="C72" i="10"/>
  <c r="H71" i="10"/>
  <c r="G71" i="10"/>
  <c r="F71" i="10"/>
  <c r="E71" i="10"/>
  <c r="D71" i="10"/>
  <c r="C71" i="10"/>
  <c r="H70" i="10"/>
  <c r="G70" i="10"/>
  <c r="F70" i="10"/>
  <c r="E70" i="10"/>
  <c r="D70" i="10"/>
  <c r="C70" i="10"/>
  <c r="H69" i="10"/>
  <c r="G69" i="10"/>
  <c r="F69" i="10"/>
  <c r="E69" i="10"/>
  <c r="D69" i="10"/>
  <c r="C69" i="10"/>
  <c r="H68" i="10"/>
  <c r="G68" i="10"/>
  <c r="F68" i="10"/>
  <c r="E68" i="10"/>
  <c r="D68" i="10"/>
  <c r="C68" i="10"/>
  <c r="H67" i="10"/>
  <c r="G67" i="10"/>
  <c r="F67" i="10"/>
  <c r="E67" i="10"/>
  <c r="D67" i="10"/>
  <c r="C67" i="10"/>
  <c r="H66" i="10"/>
  <c r="G66" i="10"/>
  <c r="F66" i="10"/>
  <c r="E66" i="10"/>
  <c r="D66" i="10"/>
  <c r="C66" i="10"/>
  <c r="H65" i="10"/>
  <c r="G65" i="10"/>
  <c r="F65" i="10"/>
  <c r="E65" i="10"/>
  <c r="D65" i="10"/>
  <c r="C65" i="10"/>
  <c r="H64" i="10"/>
  <c r="G64" i="10"/>
  <c r="F64" i="10"/>
  <c r="E64" i="10"/>
  <c r="D64" i="10"/>
  <c r="C64" i="10"/>
  <c r="H63" i="10"/>
  <c r="G63" i="10"/>
  <c r="F63" i="10"/>
  <c r="E63" i="10"/>
  <c r="D63" i="10"/>
  <c r="C63" i="10"/>
  <c r="H62" i="10"/>
  <c r="G62" i="10"/>
  <c r="F62" i="10"/>
  <c r="E62" i="10"/>
  <c r="D62" i="10"/>
  <c r="C62" i="10"/>
  <c r="H61" i="10"/>
  <c r="G61" i="10"/>
  <c r="F61" i="10"/>
  <c r="E61" i="10"/>
  <c r="D61" i="10"/>
  <c r="C61" i="10"/>
  <c r="H60" i="10"/>
  <c r="G60" i="10"/>
  <c r="F60" i="10"/>
  <c r="E60" i="10"/>
  <c r="D60" i="10"/>
  <c r="C60" i="10"/>
  <c r="H59" i="10"/>
  <c r="G59" i="10"/>
  <c r="F59" i="10"/>
  <c r="E59" i="10"/>
  <c r="D59" i="10"/>
  <c r="C59" i="10"/>
  <c r="H58" i="10"/>
  <c r="G58" i="10"/>
  <c r="F58" i="10"/>
  <c r="E58" i="10"/>
  <c r="D58" i="10"/>
  <c r="C58" i="10"/>
  <c r="H57" i="10"/>
  <c r="G57" i="10"/>
  <c r="F57" i="10"/>
  <c r="E57" i="10"/>
  <c r="D57" i="10"/>
  <c r="C57" i="10"/>
  <c r="H56" i="10"/>
  <c r="G56" i="10"/>
  <c r="F56" i="10"/>
  <c r="E56" i="10"/>
  <c r="D56" i="10"/>
  <c r="C56" i="10"/>
  <c r="H55" i="10"/>
  <c r="G55" i="10"/>
  <c r="F55" i="10"/>
  <c r="E55" i="10"/>
  <c r="D55" i="10"/>
  <c r="C55" i="10"/>
  <c r="H54" i="10"/>
  <c r="G54" i="10"/>
  <c r="F54" i="10"/>
  <c r="E54" i="10"/>
  <c r="D54" i="10"/>
  <c r="C54" i="10"/>
  <c r="H53" i="10"/>
  <c r="G53" i="10"/>
  <c r="F53" i="10"/>
  <c r="E53" i="10"/>
  <c r="D53" i="10"/>
  <c r="C53" i="10"/>
  <c r="H52" i="10"/>
  <c r="G52" i="10"/>
  <c r="F52" i="10"/>
  <c r="E52" i="10"/>
  <c r="D52" i="10"/>
  <c r="C52" i="10"/>
  <c r="H51" i="10"/>
  <c r="G51" i="10"/>
  <c r="F51" i="10"/>
  <c r="E51" i="10"/>
  <c r="D51" i="10"/>
  <c r="C51" i="10"/>
  <c r="H50" i="10"/>
  <c r="G50" i="10"/>
  <c r="F50" i="10"/>
  <c r="E50" i="10"/>
  <c r="D50" i="10"/>
  <c r="C50" i="10"/>
  <c r="H49" i="10"/>
  <c r="G49" i="10"/>
  <c r="F49" i="10"/>
  <c r="E49" i="10"/>
  <c r="D49" i="10"/>
  <c r="C49" i="10"/>
  <c r="H48" i="10"/>
  <c r="G48" i="10"/>
  <c r="F48" i="10"/>
  <c r="E48" i="10"/>
  <c r="D48" i="10"/>
  <c r="C48" i="10"/>
  <c r="H47" i="10"/>
  <c r="G47" i="10"/>
  <c r="F47" i="10"/>
  <c r="E47" i="10"/>
  <c r="D47" i="10"/>
  <c r="C47" i="10"/>
  <c r="H46" i="10"/>
  <c r="G46" i="10"/>
  <c r="F46" i="10"/>
  <c r="E46" i="10"/>
  <c r="D46" i="10"/>
  <c r="C46" i="10"/>
  <c r="H45" i="10"/>
  <c r="G45" i="10"/>
  <c r="F45" i="10"/>
  <c r="E45" i="10"/>
  <c r="D45" i="10"/>
  <c r="C45" i="10"/>
  <c r="H44" i="10"/>
  <c r="G44" i="10"/>
  <c r="F44" i="10"/>
  <c r="E44" i="10"/>
  <c r="D44" i="10"/>
  <c r="C44" i="10"/>
  <c r="H43" i="10"/>
  <c r="G43" i="10"/>
  <c r="F43" i="10"/>
  <c r="E43" i="10"/>
  <c r="D43" i="10"/>
  <c r="C43" i="10"/>
  <c r="H42" i="10"/>
  <c r="G42" i="10"/>
  <c r="F42" i="10"/>
  <c r="E42" i="10"/>
  <c r="D42" i="10"/>
  <c r="C42" i="10"/>
  <c r="H41" i="10"/>
  <c r="G41" i="10"/>
  <c r="F41" i="10"/>
  <c r="E41" i="10"/>
  <c r="D41" i="10"/>
  <c r="C41" i="10"/>
  <c r="H40" i="10"/>
  <c r="G40" i="10"/>
  <c r="F40" i="10"/>
  <c r="E40" i="10"/>
  <c r="D40" i="10"/>
  <c r="C40" i="10"/>
  <c r="H39" i="10"/>
  <c r="G39" i="10"/>
  <c r="F39" i="10"/>
  <c r="E39" i="10"/>
  <c r="D39" i="10"/>
  <c r="C39" i="10"/>
  <c r="H38" i="10"/>
  <c r="G38" i="10"/>
  <c r="F38" i="10"/>
  <c r="E38" i="10"/>
  <c r="D38" i="10"/>
  <c r="C38" i="10"/>
  <c r="H37" i="10"/>
  <c r="G37" i="10"/>
  <c r="F37" i="10"/>
  <c r="E37" i="10"/>
  <c r="D37" i="10"/>
  <c r="C37" i="10"/>
  <c r="H36" i="10"/>
  <c r="G36" i="10"/>
  <c r="F36" i="10"/>
  <c r="E36" i="10"/>
  <c r="D36" i="10"/>
  <c r="C36" i="10"/>
  <c r="H35" i="10"/>
  <c r="G35" i="10"/>
  <c r="F35" i="10"/>
  <c r="E35" i="10"/>
  <c r="D35" i="10"/>
  <c r="C35" i="10"/>
  <c r="H34" i="10"/>
  <c r="G34" i="10"/>
  <c r="F34" i="10"/>
  <c r="E34" i="10"/>
  <c r="D34" i="10"/>
  <c r="C34" i="10"/>
  <c r="H33" i="10"/>
  <c r="G33" i="10"/>
  <c r="F33" i="10"/>
  <c r="E33" i="10"/>
  <c r="D33" i="10"/>
  <c r="C33" i="10"/>
  <c r="H32" i="10"/>
  <c r="G32" i="10"/>
  <c r="F32" i="10"/>
  <c r="E32" i="10"/>
  <c r="D32" i="10"/>
  <c r="C32" i="10"/>
  <c r="H31" i="10"/>
  <c r="G31" i="10"/>
  <c r="F31" i="10"/>
  <c r="E31" i="10"/>
  <c r="D31" i="10"/>
  <c r="C31" i="10"/>
  <c r="H30" i="10"/>
  <c r="G30" i="10"/>
  <c r="F30" i="10"/>
  <c r="E30" i="10"/>
  <c r="D30" i="10"/>
  <c r="C30" i="10"/>
  <c r="H29" i="10"/>
  <c r="G29" i="10"/>
  <c r="F29" i="10"/>
  <c r="E29" i="10"/>
  <c r="D29" i="10"/>
  <c r="C29" i="10"/>
  <c r="H28" i="10"/>
  <c r="G28" i="10"/>
  <c r="F28" i="10"/>
  <c r="E28" i="10"/>
  <c r="D28" i="10"/>
  <c r="C28" i="10"/>
  <c r="H27" i="10"/>
  <c r="G27" i="10"/>
  <c r="F27" i="10"/>
  <c r="E27" i="10"/>
  <c r="D27" i="10"/>
  <c r="C27" i="10"/>
  <c r="H26" i="10"/>
  <c r="G26" i="10"/>
  <c r="F26" i="10"/>
  <c r="E26" i="10"/>
  <c r="D26" i="10"/>
  <c r="C26" i="10"/>
  <c r="H25" i="10"/>
  <c r="G25" i="10"/>
  <c r="F25" i="10"/>
  <c r="E25" i="10"/>
  <c r="D25" i="10"/>
  <c r="C25" i="10"/>
  <c r="H24" i="10"/>
  <c r="G24" i="10"/>
  <c r="F24" i="10"/>
  <c r="E24" i="10"/>
  <c r="D24" i="10"/>
  <c r="C24" i="10"/>
  <c r="H23" i="10"/>
  <c r="G23" i="10"/>
  <c r="F23" i="10"/>
  <c r="E23" i="10"/>
  <c r="D23" i="10"/>
  <c r="C23" i="10"/>
  <c r="H22" i="10"/>
  <c r="G22" i="10"/>
  <c r="F22" i="10"/>
  <c r="E22" i="10"/>
  <c r="D22" i="10"/>
  <c r="C22" i="10"/>
  <c r="H21" i="10"/>
  <c r="G21" i="10"/>
  <c r="F21" i="10"/>
  <c r="E21" i="10"/>
  <c r="D21" i="10"/>
  <c r="C21" i="10"/>
  <c r="H20" i="10"/>
  <c r="G20" i="10"/>
  <c r="F20" i="10"/>
  <c r="E20" i="10"/>
  <c r="D20" i="10"/>
  <c r="C20" i="10"/>
  <c r="H19" i="10"/>
  <c r="G19" i="10"/>
  <c r="F19" i="10"/>
  <c r="E19" i="10"/>
  <c r="D19" i="10"/>
  <c r="C19" i="10"/>
  <c r="H18" i="10"/>
  <c r="G18" i="10"/>
  <c r="F18" i="10"/>
  <c r="E18" i="10"/>
  <c r="D18" i="10"/>
  <c r="C18" i="10"/>
  <c r="H17" i="10"/>
  <c r="G17" i="10"/>
  <c r="F17" i="10"/>
  <c r="E17" i="10"/>
  <c r="D17" i="10"/>
  <c r="C17" i="10"/>
  <c r="H16" i="10"/>
  <c r="G16" i="10"/>
  <c r="F16" i="10"/>
  <c r="E16" i="10"/>
  <c r="D16" i="10"/>
  <c r="C16" i="10"/>
  <c r="H15" i="10"/>
  <c r="G15" i="10"/>
  <c r="F15" i="10"/>
  <c r="E15" i="10"/>
  <c r="D15" i="10"/>
  <c r="C15" i="10"/>
  <c r="H14" i="10"/>
  <c r="G14" i="10"/>
  <c r="F14" i="10"/>
  <c r="E14" i="10"/>
  <c r="D14" i="10"/>
  <c r="C14" i="10"/>
  <c r="H13" i="10"/>
  <c r="G13" i="10"/>
  <c r="F13" i="10"/>
  <c r="E13" i="10"/>
  <c r="D13" i="10"/>
  <c r="C13" i="10"/>
  <c r="H12" i="10"/>
  <c r="G12" i="10"/>
  <c r="F12" i="10"/>
  <c r="E12" i="10"/>
  <c r="D12" i="10"/>
  <c r="C12" i="10"/>
  <c r="H11" i="10"/>
  <c r="G11" i="10"/>
  <c r="F11" i="10"/>
  <c r="E11" i="10"/>
  <c r="D11" i="10"/>
  <c r="C11" i="10"/>
  <c r="H10" i="10"/>
  <c r="G10" i="10"/>
  <c r="F10" i="10"/>
  <c r="E10" i="10"/>
  <c r="D10" i="10"/>
  <c r="C10" i="10"/>
  <c r="H9" i="10"/>
  <c r="G9" i="10"/>
  <c r="F9" i="10"/>
  <c r="E9" i="10"/>
  <c r="D9" i="10"/>
  <c r="C9" i="10"/>
  <c r="H8" i="10"/>
  <c r="G8" i="10"/>
  <c r="F8" i="10"/>
  <c r="E8" i="10"/>
  <c r="D8" i="10"/>
  <c r="C8" i="10"/>
  <c r="H7" i="10"/>
  <c r="G7" i="10"/>
  <c r="F7" i="10"/>
  <c r="E7" i="10"/>
  <c r="D7" i="10"/>
  <c r="C7" i="10"/>
  <c r="H6" i="10"/>
  <c r="G6" i="10"/>
  <c r="F6" i="10"/>
  <c r="E6" i="10"/>
  <c r="D6" i="10"/>
  <c r="C6" i="10"/>
  <c r="P97" i="10"/>
  <c r="O97" i="10"/>
  <c r="N97" i="10"/>
  <c r="M97" i="10"/>
  <c r="L97" i="10"/>
  <c r="K97" i="10"/>
  <c r="O96" i="10"/>
  <c r="P96" i="10"/>
  <c r="N96" i="10"/>
  <c r="L96" i="10"/>
  <c r="K96" i="10"/>
  <c r="K95" i="10"/>
  <c r="O95" i="10"/>
  <c r="N95" i="10"/>
  <c r="L95" i="10"/>
  <c r="O94" i="10"/>
  <c r="N94" i="10"/>
  <c r="M94" i="10"/>
  <c r="K94" i="10"/>
  <c r="O93" i="10"/>
  <c r="N93" i="10"/>
  <c r="M93" i="10"/>
  <c r="K93" i="10"/>
  <c r="O92" i="10"/>
  <c r="N92" i="10"/>
  <c r="K92" i="10"/>
  <c r="K91" i="10"/>
  <c r="O91" i="10"/>
  <c r="N91" i="10"/>
  <c r="O90" i="10"/>
  <c r="N90" i="10"/>
  <c r="M90" i="10"/>
  <c r="K90" i="10"/>
  <c r="O89" i="10"/>
  <c r="N89" i="10"/>
  <c r="K89" i="10"/>
  <c r="O88" i="10"/>
  <c r="N88" i="10"/>
  <c r="K88" i="10"/>
  <c r="K87" i="10"/>
  <c r="O87" i="10"/>
  <c r="N87" i="10"/>
  <c r="O86" i="10"/>
  <c r="N86" i="10"/>
  <c r="M86" i="10"/>
  <c r="K86" i="10"/>
  <c r="O85" i="10"/>
  <c r="N85" i="10"/>
  <c r="K85" i="10"/>
  <c r="O84" i="10"/>
  <c r="N84" i="10"/>
  <c r="K84" i="10"/>
  <c r="K83" i="10"/>
  <c r="O83" i="10"/>
  <c r="N83" i="10"/>
  <c r="O82" i="10"/>
  <c r="N82" i="10"/>
  <c r="M82" i="10"/>
  <c r="K82" i="10"/>
  <c r="O81" i="10"/>
  <c r="N81" i="10"/>
  <c r="K81" i="10"/>
  <c r="O80" i="10"/>
  <c r="N80" i="10"/>
  <c r="K80" i="10"/>
  <c r="K79" i="10"/>
  <c r="O79" i="10"/>
  <c r="N79" i="10"/>
  <c r="P78" i="10"/>
  <c r="O78" i="10"/>
  <c r="N78" i="10"/>
  <c r="M78" i="10"/>
  <c r="K78" i="10"/>
  <c r="P77" i="10"/>
  <c r="L77" i="10"/>
  <c r="O77" i="10"/>
  <c r="N77" i="10"/>
  <c r="K77" i="10"/>
  <c r="P76" i="10"/>
  <c r="O76" i="10"/>
  <c r="L76" i="10"/>
  <c r="N76" i="10"/>
  <c r="K76" i="10"/>
  <c r="P75" i="10"/>
  <c r="L75" i="10"/>
  <c r="K75" i="10"/>
  <c r="O75" i="10"/>
  <c r="N75" i="10"/>
  <c r="P74" i="10"/>
  <c r="L74" i="10"/>
  <c r="O74" i="10"/>
  <c r="N74" i="10"/>
  <c r="M74" i="10"/>
  <c r="K74" i="10"/>
  <c r="P73" i="10"/>
  <c r="L73" i="10"/>
  <c r="O73" i="10"/>
  <c r="N73" i="10"/>
  <c r="K73" i="10"/>
  <c r="P72" i="10"/>
  <c r="O72" i="10"/>
  <c r="L72" i="10"/>
  <c r="N72" i="10"/>
  <c r="K72" i="10"/>
  <c r="P71" i="10"/>
  <c r="L71" i="10"/>
  <c r="K71" i="10"/>
  <c r="O71" i="10"/>
  <c r="N71" i="10"/>
  <c r="P70" i="10"/>
  <c r="L70" i="10"/>
  <c r="O70" i="10"/>
  <c r="N70" i="10"/>
  <c r="M70" i="10"/>
  <c r="K70" i="10"/>
  <c r="P69" i="10"/>
  <c r="L69" i="10"/>
  <c r="O69" i="10"/>
  <c r="N69" i="10"/>
  <c r="K69" i="10"/>
  <c r="P68" i="10"/>
  <c r="O68" i="10"/>
  <c r="L68" i="10"/>
  <c r="N68" i="10"/>
  <c r="K68" i="10"/>
  <c r="P67" i="10"/>
  <c r="L67" i="10"/>
  <c r="K67" i="10"/>
  <c r="O67" i="10"/>
  <c r="N67" i="10"/>
  <c r="P66" i="10"/>
  <c r="L66" i="10"/>
  <c r="O66" i="10"/>
  <c r="N66" i="10"/>
  <c r="M66" i="10"/>
  <c r="K66" i="10"/>
  <c r="P65" i="10"/>
  <c r="L65" i="10"/>
  <c r="O65" i="10"/>
  <c r="N65" i="10"/>
  <c r="K65" i="10"/>
  <c r="P64" i="10"/>
  <c r="O64" i="10"/>
  <c r="L64" i="10"/>
  <c r="N64" i="10"/>
  <c r="K64" i="10"/>
  <c r="P63" i="10"/>
  <c r="L63" i="10"/>
  <c r="K63" i="10"/>
  <c r="O63" i="10"/>
  <c r="N63" i="10"/>
  <c r="P62" i="10"/>
  <c r="L62" i="10"/>
  <c r="O62" i="10"/>
  <c r="N62" i="10"/>
  <c r="M62" i="10"/>
  <c r="K62" i="10"/>
  <c r="P61" i="10"/>
  <c r="L61" i="10"/>
  <c r="O61" i="10"/>
  <c r="N61" i="10"/>
  <c r="K61" i="10"/>
  <c r="P60" i="10"/>
  <c r="O60" i="10"/>
  <c r="L60" i="10"/>
  <c r="N60" i="10"/>
  <c r="K60" i="10"/>
  <c r="P59" i="10"/>
  <c r="L59" i="10"/>
  <c r="K59" i="10"/>
  <c r="O59" i="10"/>
  <c r="N59" i="10"/>
  <c r="P58" i="10"/>
  <c r="L58" i="10"/>
  <c r="O58" i="10"/>
  <c r="N58" i="10"/>
  <c r="M58" i="10"/>
  <c r="K58" i="10"/>
  <c r="P57" i="10"/>
  <c r="L57" i="10"/>
  <c r="O57" i="10"/>
  <c r="N57" i="10"/>
  <c r="K57" i="10"/>
  <c r="P56" i="10"/>
  <c r="O56" i="10"/>
  <c r="L56" i="10"/>
  <c r="N56" i="10"/>
  <c r="K56" i="10"/>
  <c r="P55" i="10"/>
  <c r="L55" i="10"/>
  <c r="K55" i="10"/>
  <c r="O55" i="10"/>
  <c r="N55" i="10"/>
  <c r="P54" i="10"/>
  <c r="L54" i="10"/>
  <c r="O54" i="10"/>
  <c r="N54" i="10"/>
  <c r="M54" i="10"/>
  <c r="K54" i="10"/>
  <c r="P53" i="10"/>
  <c r="L53" i="10"/>
  <c r="O53" i="10"/>
  <c r="N53" i="10"/>
  <c r="K53" i="10"/>
  <c r="P52" i="10"/>
  <c r="O52" i="10"/>
  <c r="L52" i="10"/>
  <c r="N52" i="10"/>
  <c r="K52" i="10"/>
  <c r="P51" i="10"/>
  <c r="L51" i="10"/>
  <c r="K51" i="10"/>
  <c r="O51" i="10"/>
  <c r="N51" i="10"/>
  <c r="P50" i="10"/>
  <c r="L50" i="10"/>
  <c r="O50" i="10"/>
  <c r="N50" i="10"/>
  <c r="M50" i="10"/>
  <c r="K50" i="10"/>
  <c r="P49" i="10"/>
  <c r="L49" i="10"/>
  <c r="O49" i="10"/>
  <c r="N49" i="10"/>
  <c r="K49" i="10"/>
  <c r="P48" i="10"/>
  <c r="O48" i="10"/>
  <c r="L48" i="10"/>
  <c r="N48" i="10"/>
  <c r="K48" i="10"/>
  <c r="P47" i="10"/>
  <c r="L47" i="10"/>
  <c r="K47" i="10"/>
  <c r="O47" i="10"/>
  <c r="N47" i="10"/>
  <c r="P46" i="10"/>
  <c r="L46" i="10"/>
  <c r="O46" i="10"/>
  <c r="N46" i="10"/>
  <c r="M46" i="10"/>
  <c r="K46" i="10"/>
  <c r="P45" i="10"/>
  <c r="L45" i="10"/>
  <c r="O45" i="10"/>
  <c r="N45" i="10"/>
  <c r="K45" i="10"/>
  <c r="P44" i="10"/>
  <c r="O44" i="10"/>
  <c r="L44" i="10"/>
  <c r="N44" i="10"/>
  <c r="K44" i="10"/>
  <c r="P43" i="10"/>
  <c r="L43" i="10"/>
  <c r="K43" i="10"/>
  <c r="O43" i="10"/>
  <c r="N43" i="10"/>
  <c r="P42" i="10"/>
  <c r="L42" i="10"/>
  <c r="O42" i="10"/>
  <c r="N42" i="10"/>
  <c r="M42" i="10"/>
  <c r="K42" i="10"/>
  <c r="P41" i="10"/>
  <c r="L41" i="10"/>
  <c r="O41" i="10"/>
  <c r="N41" i="10"/>
  <c r="K41" i="10"/>
  <c r="P40" i="10"/>
  <c r="O40" i="10"/>
  <c r="L40" i="10"/>
  <c r="N40" i="10"/>
  <c r="K40" i="10"/>
  <c r="P39" i="10"/>
  <c r="L39" i="10"/>
  <c r="K39" i="10"/>
  <c r="O39" i="10"/>
  <c r="N39" i="10"/>
  <c r="P38" i="10"/>
  <c r="L38" i="10"/>
  <c r="O38" i="10"/>
  <c r="N38" i="10"/>
  <c r="M38" i="10"/>
  <c r="K38" i="10"/>
  <c r="P37" i="10"/>
  <c r="L37" i="10"/>
  <c r="O37" i="10"/>
  <c r="N37" i="10"/>
  <c r="K37" i="10"/>
  <c r="P36" i="10"/>
  <c r="O36" i="10"/>
  <c r="L36" i="10"/>
  <c r="N36" i="10"/>
  <c r="K36" i="10"/>
  <c r="P35" i="10"/>
  <c r="L35" i="10"/>
  <c r="K35" i="10"/>
  <c r="O35" i="10"/>
  <c r="N35" i="10"/>
  <c r="P34" i="10"/>
  <c r="L34" i="10"/>
  <c r="O34" i="10"/>
  <c r="N34" i="10"/>
  <c r="M34" i="10"/>
  <c r="K34" i="10"/>
  <c r="P33" i="10"/>
  <c r="L33" i="10"/>
  <c r="O33" i="10"/>
  <c r="N33" i="10"/>
  <c r="K33" i="10"/>
  <c r="P32" i="10"/>
  <c r="O32" i="10"/>
  <c r="L32" i="10"/>
  <c r="N32" i="10"/>
  <c r="K32" i="10"/>
  <c r="P31" i="10"/>
  <c r="L31" i="10"/>
  <c r="K31" i="10"/>
  <c r="O31" i="10"/>
  <c r="N31" i="10"/>
  <c r="P30" i="10"/>
  <c r="L30" i="10"/>
  <c r="O30" i="10"/>
  <c r="N30" i="10"/>
  <c r="M30" i="10"/>
  <c r="K30" i="10"/>
  <c r="P29" i="10"/>
  <c r="L29" i="10"/>
  <c r="O29" i="10"/>
  <c r="N29" i="10"/>
  <c r="K29" i="10"/>
  <c r="P28" i="10"/>
  <c r="O28" i="10"/>
  <c r="L28" i="10"/>
  <c r="N28" i="10"/>
  <c r="K28" i="10"/>
  <c r="P27" i="10"/>
  <c r="L27" i="10"/>
  <c r="K27" i="10"/>
  <c r="O27" i="10"/>
  <c r="N27" i="10"/>
  <c r="P26" i="10"/>
  <c r="L26" i="10"/>
  <c r="O26" i="10"/>
  <c r="N26" i="10"/>
  <c r="M26" i="10"/>
  <c r="K26" i="10"/>
  <c r="P25" i="10"/>
  <c r="L25" i="10"/>
  <c r="O25" i="10"/>
  <c r="N25" i="10"/>
  <c r="K25" i="10"/>
  <c r="P24" i="10"/>
  <c r="O24" i="10"/>
  <c r="L24" i="10"/>
  <c r="N24" i="10"/>
  <c r="K24" i="10"/>
  <c r="P23" i="10"/>
  <c r="L23" i="10"/>
  <c r="K23" i="10"/>
  <c r="O23" i="10"/>
  <c r="N23" i="10"/>
  <c r="P22" i="10"/>
  <c r="L22" i="10"/>
  <c r="O22" i="10"/>
  <c r="N22" i="10"/>
  <c r="M22" i="10"/>
  <c r="K22" i="10"/>
  <c r="P21" i="10"/>
  <c r="L21" i="10"/>
  <c r="O21" i="10"/>
  <c r="N21" i="10"/>
  <c r="K21" i="10"/>
  <c r="P20" i="10"/>
  <c r="O20" i="10"/>
  <c r="L20" i="10"/>
  <c r="N20" i="10"/>
  <c r="K20" i="10"/>
  <c r="P19" i="10"/>
  <c r="L19" i="10"/>
  <c r="K19" i="10"/>
  <c r="O19" i="10"/>
  <c r="N19" i="10"/>
  <c r="P18" i="10"/>
  <c r="L18" i="10"/>
  <c r="O18" i="10"/>
  <c r="N18" i="10"/>
  <c r="M18" i="10"/>
  <c r="K18" i="10"/>
  <c r="P17" i="10"/>
  <c r="L17" i="10"/>
  <c r="O17" i="10"/>
  <c r="N17" i="10"/>
  <c r="K17" i="10"/>
  <c r="P16" i="10"/>
  <c r="O16" i="10"/>
  <c r="L16" i="10"/>
  <c r="N16" i="10"/>
  <c r="K16" i="10"/>
  <c r="P15" i="10"/>
  <c r="L15" i="10"/>
  <c r="K15" i="10"/>
  <c r="O15" i="10"/>
  <c r="N15" i="10"/>
  <c r="P14" i="10"/>
  <c r="L14" i="10"/>
  <c r="O14" i="10"/>
  <c r="N14" i="10"/>
  <c r="M14" i="10"/>
  <c r="K14" i="10"/>
  <c r="P13" i="10"/>
  <c r="L13" i="10"/>
  <c r="O13" i="10"/>
  <c r="N13" i="10"/>
  <c r="K13" i="10"/>
  <c r="P12" i="10"/>
  <c r="O12" i="10"/>
  <c r="L12" i="10"/>
  <c r="N12" i="10"/>
  <c r="K12" i="10"/>
  <c r="P11" i="10"/>
  <c r="L11" i="10"/>
  <c r="K11" i="10"/>
  <c r="O11" i="10"/>
  <c r="N11" i="10"/>
  <c r="P10" i="10"/>
  <c r="L10" i="10"/>
  <c r="O10" i="10"/>
  <c r="N10" i="10"/>
  <c r="M10" i="10"/>
  <c r="K10" i="10"/>
  <c r="P9" i="10"/>
  <c r="L9" i="10"/>
  <c r="O9" i="10"/>
  <c r="N9" i="10"/>
  <c r="K9" i="10"/>
  <c r="P8" i="10"/>
  <c r="O8" i="10"/>
  <c r="L8" i="10"/>
  <c r="N8" i="10"/>
  <c r="K8" i="10"/>
  <c r="P7" i="10"/>
  <c r="L7" i="10"/>
  <c r="K7" i="10"/>
  <c r="P79" i="10"/>
  <c r="O7" i="10"/>
  <c r="N7" i="10"/>
  <c r="P6" i="10"/>
  <c r="L6" i="10"/>
  <c r="P93" i="10"/>
  <c r="O6" i="10"/>
  <c r="N6" i="10"/>
  <c r="M13" i="10"/>
  <c r="L92" i="10"/>
  <c r="K6" i="10"/>
  <c r="M24" i="10"/>
  <c r="M32" i="10"/>
  <c r="M40" i="10"/>
  <c r="M48" i="10"/>
  <c r="M56" i="10"/>
  <c r="M60" i="10"/>
  <c r="M64" i="10"/>
  <c r="M68" i="10"/>
  <c r="M76" i="10"/>
  <c r="M80" i="10"/>
  <c r="M84" i="10"/>
  <c r="M88" i="10"/>
  <c r="M92" i="10"/>
  <c r="M96" i="10"/>
  <c r="M8" i="10"/>
  <c r="M12" i="10"/>
  <c r="M16" i="10"/>
  <c r="M20" i="10"/>
  <c r="M28" i="10"/>
  <c r="M36" i="10"/>
  <c r="M44" i="10"/>
  <c r="M52" i="10"/>
  <c r="M72" i="10"/>
  <c r="L79" i="10"/>
  <c r="P80" i="10"/>
  <c r="L83" i="10"/>
  <c r="P84" i="10"/>
  <c r="L87" i="10"/>
  <c r="P88" i="10"/>
  <c r="L91" i="10"/>
  <c r="P92" i="10"/>
  <c r="M11" i="10"/>
  <c r="M23" i="10"/>
  <c r="M31" i="10"/>
  <c r="M35" i="10"/>
  <c r="M39" i="10"/>
  <c r="M43" i="10"/>
  <c r="M47" i="10"/>
  <c r="M51" i="10"/>
  <c r="M55" i="10"/>
  <c r="M59" i="10"/>
  <c r="M63" i="10"/>
  <c r="M67" i="10"/>
  <c r="M71" i="10"/>
  <c r="M75" i="10"/>
  <c r="M79" i="10"/>
  <c r="M83" i="10"/>
  <c r="M87" i="10"/>
  <c r="M91" i="10"/>
  <c r="M95" i="10"/>
  <c r="M7" i="10"/>
  <c r="M27" i="10"/>
  <c r="M15" i="10"/>
  <c r="M19" i="10"/>
  <c r="L78" i="10"/>
  <c r="L82" i="10"/>
  <c r="P83" i="10"/>
  <c r="L86" i="10"/>
  <c r="P87" i="10"/>
  <c r="L90" i="10"/>
  <c r="P91" i="10"/>
  <c r="L94" i="10"/>
  <c r="P95" i="10"/>
  <c r="M6" i="10"/>
  <c r="L81" i="10"/>
  <c r="P82" i="10"/>
  <c r="L85" i="10"/>
  <c r="P86" i="10"/>
  <c r="L89" i="10"/>
  <c r="P90" i="10"/>
  <c r="L93" i="10"/>
  <c r="P94" i="10"/>
  <c r="M9" i="10"/>
  <c r="M21" i="10"/>
  <c r="M29" i="10"/>
  <c r="M33" i="10"/>
  <c r="M37" i="10"/>
  <c r="M41" i="10"/>
  <c r="M45" i="10"/>
  <c r="M49" i="10"/>
  <c r="M53" i="10"/>
  <c r="M57" i="10"/>
  <c r="M61" i="10"/>
  <c r="M65" i="10"/>
  <c r="M69" i="10"/>
  <c r="M73" i="10"/>
  <c r="M77" i="10"/>
  <c r="M81" i="10"/>
  <c r="M85" i="10"/>
  <c r="M89" i="10"/>
  <c r="M17" i="10"/>
  <c r="M25" i="10"/>
  <c r="L80" i="10"/>
  <c r="P81" i="10"/>
  <c r="L84" i="10"/>
  <c r="P85" i="10"/>
  <c r="L88" i="10"/>
  <c r="P89" i="10"/>
  <c r="B18" i="8"/>
  <c r="B23" i="8"/>
  <c r="D18" i="8"/>
  <c r="D23" i="8"/>
  <c r="G5" i="5"/>
  <c r="B18" i="3"/>
  <c r="B22" i="3"/>
  <c r="D8" i="7"/>
  <c r="D7" i="7"/>
  <c r="D17" i="7"/>
  <c r="B8" i="7"/>
  <c r="B7" i="7"/>
  <c r="B22" i="7"/>
  <c r="B17" i="7"/>
  <c r="F10" i="5"/>
  <c r="F7" i="5"/>
  <c r="G6" i="5"/>
  <c r="F12" i="6"/>
  <c r="F9" i="6"/>
  <c r="F6" i="6"/>
  <c r="E10" i="5"/>
  <c r="E7" i="5"/>
  <c r="E12" i="6"/>
  <c r="E9" i="6"/>
  <c r="E6" i="6"/>
  <c r="B35" i="9"/>
  <c r="B25" i="9"/>
  <c r="B24" i="9"/>
  <c r="B18" i="9"/>
  <c r="B22" i="9"/>
  <c r="B27" i="3"/>
  <c r="B26" i="3"/>
  <c r="B37" i="3"/>
  <c r="B35" i="4"/>
  <c r="B25" i="4"/>
  <c r="B24" i="4"/>
  <c r="B18" i="4"/>
  <c r="B22" i="4"/>
  <c r="C8" i="7"/>
  <c r="C7" i="7"/>
  <c r="C22" i="7"/>
  <c r="G10" i="5"/>
  <c r="D10" i="5"/>
  <c r="D7" i="5"/>
  <c r="D12" i="6"/>
  <c r="D9" i="6"/>
  <c r="D6" i="6"/>
  <c r="E8" i="7"/>
  <c r="E7" i="7"/>
  <c r="E22" i="7"/>
  <c r="C17" i="7"/>
  <c r="E17" i="7"/>
  <c r="E18" i="8"/>
  <c r="E23" i="8"/>
  <c r="C18" i="8"/>
  <c r="C23" i="8"/>
  <c r="C10" i="5"/>
  <c r="C7" i="5"/>
  <c r="C12" i="6"/>
  <c r="C9" i="6"/>
  <c r="C6" i="6"/>
  <c r="G7" i="5"/>
  <c r="D22" i="7"/>
  <c r="B41" i="3"/>
</calcChain>
</file>

<file path=xl/sharedStrings.xml><?xml version="1.0" encoding="utf-8"?>
<sst xmlns="http://schemas.openxmlformats.org/spreadsheetml/2006/main" count="616" uniqueCount="283">
  <si>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</si>
  <si>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</si>
  <si>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</si>
  <si>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</si>
  <si>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</si>
  <si>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</si>
  <si>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</si>
  <si>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</si>
  <si>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</si>
  <si>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</si>
  <si>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</si>
  <si>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</si>
  <si>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</si>
  <si>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</si>
  <si>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</si>
  <si>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</si>
  <si>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</si>
  <si>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</si>
  <si>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</si>
  <si>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</si>
  <si>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</si>
  <si>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</si>
  <si>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</si>
  <si>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</si>
  <si>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</si>
  <si>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</si>
  <si>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</si>
  <si>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</si>
  <si>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</si>
  <si>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</si>
  <si>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</si>
  <si>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</si>
  <si>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</si>
  <si>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</si>
  <si>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</si>
  <si>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</si>
  <si>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</si>
  <si>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</si>
  <si>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</si>
  <si>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</si>
  <si>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</si>
  <si>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</si>
  <si>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</si>
  <si>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</si>
  <si>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</si>
  <si>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</si>
  <si>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</si>
  <si>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</si>
  <si>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</si>
  <si>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</si>
  <si>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</si>
  <si>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</si>
  <si>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</si>
  <si>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</si>
  <si>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</si>
  <si>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</si>
  <si>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</si>
  <si>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</si>
  <si>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</si>
  <si>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</si>
  <si>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</si>
  <si>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</si>
  <si>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</si>
  <si>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</si>
  <si>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</si>
  <si>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</si>
  <si>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</si>
  <si>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</si>
  <si>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</si>
  <si>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</si>
  <si>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</si>
  <si>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Agricultura</t>
  </si>
  <si>
    <t>Industrie</t>
  </si>
  <si>
    <t>Constructii</t>
  </si>
  <si>
    <t>Servicii</t>
  </si>
  <si>
    <t>Produs intern brut</t>
  </si>
  <si>
    <t>Impozite nete pe produs</t>
  </si>
  <si>
    <t>Provizoriu (1)</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</si>
  <si>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</si>
  <si>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</si>
  <si>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</si>
  <si>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</si>
  <si>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</si>
  <si>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</si>
  <si>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</si>
  <si>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</si>
  <si>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</si>
  <si>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</si>
  <si>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</si>
  <si>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Contributia la formarea PIB - %</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</si>
  <si>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</si>
  <si>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</si>
  <si>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</si>
  <si>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</si>
  <si>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</si>
  <si>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</si>
  <si>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</si>
  <si>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</si>
  <si>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</si>
  <si>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</si>
  <si>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</si>
  <si>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</si>
  <si>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</si>
  <si>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</si>
  <si>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</si>
  <si>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</si>
  <si>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</si>
  <si>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</si>
  <si>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</si>
  <si>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</si>
  <si>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</si>
  <si>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</si>
  <si>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</si>
  <si>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</si>
  <si>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</si>
  <si>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</si>
  <si>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</si>
  <si>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</si>
  <si>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t>Milioane lei preţuri curente</t>
  </si>
  <si>
    <t>Provizoriu (2)</t>
  </si>
  <si>
    <t xml:space="preserve">Diferenţe </t>
  </si>
  <si>
    <t>In % faţă de perioada corespunzătoare
din anul precedent</t>
  </si>
  <si>
    <t>Contribuţia la formarea PIB - %</t>
  </si>
  <si>
    <t>In % faţă de trimestrul precedent</t>
  </si>
  <si>
    <t xml:space="preserve">        Cheltuiala pentru consumul final al
        instituţiilor fără scop lucrativ în
        serviciul gospodăriilor populaţiei</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</si>
  <si>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</si>
  <si>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</si>
  <si>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</si>
  <si>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</si>
  <si>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</si>
  <si>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</si>
  <si>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</si>
  <si>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</si>
  <si>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</si>
  <si>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</si>
  <si>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</si>
  <si>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</si>
  <si>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</si>
  <si>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</si>
  <si>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</si>
  <si>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</si>
  <si>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</si>
  <si>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</si>
  <si>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</si>
  <si>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</si>
  <si>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</si>
  <si>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</si>
  <si>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</si>
  <si>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</si>
  <si>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</si>
  <si>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</si>
  <si>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</si>
  <si>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</si>
  <si>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</si>
  <si>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</si>
  <si>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</si>
  <si>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</si>
  <si>
    <t>2022T3</t>
  </si>
  <si>
    <t>2022T4</t>
  </si>
  <si>
    <t>Grafic 1:Produsul intern brut trimestrial al Romaniei, in perioada 2000-2022 (date ajustate sezonier)
             (media trimestriala a anului 2000=100)</t>
  </si>
  <si>
    <t>0101L SA_ESA2010 Questionnaire 0101 - Gross value added at basic prices and gross domestic product at market prices</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</si>
  <si>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</si>
  <si>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</si>
  <si>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</si>
  <si>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</si>
  <si>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</si>
  <si>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</si>
  <si>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</si>
  <si>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</si>
  <si>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</si>
  <si>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</si>
  <si>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</si>
  <si>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</si>
  <si>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</si>
  <si>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</si>
  <si>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</si>
  <si>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</si>
  <si>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</si>
  <si>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</si>
  <si>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</si>
  <si>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</si>
  <si>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</si>
  <si>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</si>
  <si>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</si>
  <si>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</si>
  <si>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</si>
  <si>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</si>
  <si>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</si>
  <si>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</si>
  <si>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</si>
  <si>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</si>
  <si>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</si>
  <si>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</si>
  <si>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</si>
  <si>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</si>
  <si>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</si>
  <si>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</si>
  <si>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</si>
  <si>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</si>
  <si>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</si>
  <si>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</si>
  <si>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</si>
  <si>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</si>
  <si>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</si>
  <si>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</si>
  <si>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</si>
  <si>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</si>
  <si>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</si>
  <si>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</si>
  <si>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</si>
  <si>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</si>
  <si>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</si>
  <si>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</si>
  <si>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</si>
  <si>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</si>
  <si>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</si>
  <si>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</si>
  <si>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</si>
  <si>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</si>
  <si>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</si>
  <si>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</si>
  <si>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</si>
  <si>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</si>
  <si>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</si>
  <si>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</si>
  <si>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</si>
  <si>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</si>
  <si>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</si>
  <si>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</si>
  <si>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</si>
  <si>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</si>
  <si>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</si>
  <si>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</si>
  <si>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</si>
  <si>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</si>
  <si>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</si>
  <si>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</si>
  <si>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</si>
  <si>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</si>
  <si>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</si>
  <si>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</si>
  <si>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</si>
  <si>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</si>
  <si>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</si>
  <si>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</si>
  <si>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</si>
  <si>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</si>
  <si>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</si>
  <si>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</si>
  <si>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</si>
  <si>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</si>
  <si>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</si>
  <si>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</si>
  <si>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 xml:space="preserve">Tabel 3: Produsul intern brut trimestrial, în anul 2023 - serie brută </t>
  </si>
  <si>
    <t>An 2023</t>
  </si>
  <si>
    <t>Tabel 4: Contribuţia categoriilor de resurse la formarea şi creşterea Produsului intern brut,
                 în anul 2023</t>
  </si>
  <si>
    <t>Tabel 5: Contribuţia categoriilor de utilizări la formarea şi creşterea Produsului intern brut, 
                 în anul 2023</t>
  </si>
  <si>
    <t>Indici de volum
 – în % faţă de trimestrul IV 2022</t>
  </si>
  <si>
    <t>Indici de preţ  
– în % faţă de trimestrul IV 2022</t>
  </si>
  <si>
    <t>Tabel 6: PRODUSUL INTERN BRUT PE CATEGORII DE RESURSE ŞI UTILIZĂRI, ÎN TRIMESTRUL IV 2023</t>
  </si>
  <si>
    <t>Tabel 7: PRODUSUL INTERN BRUT PE CATEGORII DE RESURSE ŞI UTILIZĂRI, ÎN TRIMESTRUL IV 2023</t>
  </si>
  <si>
    <t>Indici de volum
 – în % faţă de trimestrul III 2023</t>
  </si>
  <si>
    <t>Indici de preţ  
– în % faţă de trimestrul III 2023</t>
  </si>
  <si>
    <t>Indici de volum
 – în % faţă de anul 2022</t>
  </si>
  <si>
    <t>Indici de preţ  
– în % faţă de anul 2022</t>
  </si>
  <si>
    <t>Tabel 8: PRODUSUL INTERN BRUT PE CATEGORII DE RESURSE ŞI UTILIZĂRI, ÎN ANUL 2023</t>
  </si>
  <si>
    <t>Tabel 1: Evoluţia Produsului intern brut trimestrial fata de perioada corespunzatoare din anul precedent</t>
  </si>
  <si>
    <t xml:space="preserve"> Serie brută prin metoda </t>
  </si>
  <si>
    <t>volumelor înlănțuite cu</t>
  </si>
  <si>
    <r>
      <t>an de referință 2020</t>
    </r>
    <r>
      <rPr>
        <b/>
        <vertAlign val="superscript"/>
        <sz val="8"/>
        <rFont val="Calibri"/>
        <family val="2"/>
      </rPr>
      <t>*)</t>
    </r>
  </si>
  <si>
    <r>
      <t xml:space="preserve">  Serie ajustată sezonier</t>
    </r>
    <r>
      <rPr>
        <b/>
        <vertAlign val="superscript"/>
        <sz val="8"/>
        <rFont val="Calibri"/>
        <family val="2"/>
      </rPr>
      <t>**)</t>
    </r>
  </si>
  <si>
    <t>*)  a se vedea precizarile metodologice pagina 4, punctul IV</t>
  </si>
  <si>
    <r>
      <rPr>
        <vertAlign val="superscript"/>
        <sz val="8"/>
        <rFont val="Calibri"/>
        <family val="2"/>
      </rPr>
      <t xml:space="preserve">**) </t>
    </r>
    <r>
      <rPr>
        <sz val="8"/>
        <rFont val="Calibri"/>
        <family val="2"/>
      </rPr>
      <t>ajustare sezonieră pe baza seriei brute de volume inlănțuite cu an de referință 2020</t>
    </r>
  </si>
  <si>
    <t>Tabel 2: Produsul intern brut trimestrial, în anul 2023 - serie ajustată sezonier</t>
  </si>
  <si>
    <t>- indici de volum - % faţă de trimestrul precedent -</t>
  </si>
  <si>
    <t>- indici de volum - % faţă de trimestrul corespunzator din anul precedent -</t>
  </si>
  <si>
    <t>- indici de volum - % faţă de media anului 2020 -</t>
  </si>
  <si>
    <t>2023T1</t>
  </si>
  <si>
    <t>2023T2</t>
  </si>
  <si>
    <t>2023T3</t>
  </si>
  <si>
    <t>2023T4</t>
  </si>
  <si>
    <t xml:space="preserve">Grafic 2: Produsul intern brut trimestrial al României, în perioada 2010-2023 (date brute)
            </t>
  </si>
  <si>
    <t xml:space="preserve">Grafic 1: Produsul intern brut trimestrial al României, în perioada 2010-2023 (date ajustate sezonier)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</si>
</sst>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0"/>
      <name val="Arial"/>
    </font>
    <font>
      <sz val="8"/>
      <name val="Arial"/>
      <family val="2"/>
    </font>
    <font>
      <sz val="10"/>
      <name val="Arial"/>
      <family val="2"/>
    </font>
    <font>
      <sz val="10"/>
      <name val="MS Sans Serif"/>
    </font>
    <font>
      <b/>
      <sz val="10"/>
      <name val="Calibri"/>
      <family val="2"/>
    </font>
    <font>
      <sz val="10"/>
      <name val="Calibri"/>
      <family val="2"/>
    </font>
    <font>
      <sz val="12"/>
      <name val="Calibri"/>
      <family val="2"/>
    </font>
    <font>
      <sz val="8"/>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i/>
      <sz val="10"/>
      <name val="Calibri"/>
      <family val="2"/>
    </font>
    <font>
      <b/>
      <sz val="11"/>
      <name val="Calibri"/>
      <family val="2"/>
    </font>
    <font>
      <sz val="11"/>
      <name val="Calibri"/>
      <family val="2"/>
    </font>
    <font>
      <sz val="10"/>
      <name val="Arial"/>
      <family val="2"/>
    </font>
    <font>
      <sz val="10"/>
      <name val="Arial"/>
      <family val="2"/>
    </font>
    <font>
      <sz val="8"/>
      <name val="Arial"/>
      <family val="2"/>
    </font>
    <font>
      <sz val="11"/>
      <name val="Arial"/>
      <family val="2"/>
    </font>
    <font>
      <b/>
      <sz val="8"/>
      <name val="Calibri"/>
      <family val="2"/>
    </font>
    <font>
      <b/>
      <vertAlign val="superscript"/>
      <sz val="8"/>
      <name val="Calibri"/>
      <family val="2"/>
    </font>
    <font>
      <vertAlign val="superscript"/>
      <sz val="8"/>
      <name val="Calibri"/>
      <family val="2"/>
    </font>
    <font>
      <sz val="10"/>
      <color rgb="FFFF0000"/>
      <name val="Calibri"/>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s>
  <cellStyleXfs count="5">
    <xf numFmtId="0" fontId="0" fillId="0" borderId="0">
      <alignment vertical="top"/>
    </xf>
    <xf numFmtId="0" fontId="16" fillId="0" borderId="0"/>
    <xf numFmtId="0" fontId="3" fillId="0" borderId="0"/>
    <xf numFmtId="0" fontId="2" fillId="0" borderId="0"/>
    <xf numFmtId="0" fontId="17" fillId="0" borderId="0"/>
  </cellStyleXfs>
  <cellXfs count="249">
    <xf numFmtId="0" fontId="0" fillId="0" borderId="0" xfId="0" applyAlignment="1"/>
    <xf numFmtId="0" fontId="5" fillId="0" borderId="0" xfId="0" applyFont="1" applyAlignment="1"/>
    <xf numFmtId="0" fontId="5" fillId="0" borderId="0" xfId="0" applyFont="1" applyBorder="1" applyAlignment="1"/>
    <xf numFmtId="0" fontId="6" fillId="0" borderId="0" xfId="0" applyFont="1" applyAlignment="1"/>
    <xf numFmtId="0" fontId="5" fillId="0" borderId="1" xfId="0" applyFont="1" applyBorder="1" applyAlignment="1"/>
    <xf numFmtId="0" fontId="5" fillId="0" borderId="2" xfId="0" applyFont="1" applyBorder="1" applyAlignment="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xf numFmtId="164" fontId="5" fillId="0" borderId="5" xfId="0" applyNumberFormat="1" applyFont="1" applyFill="1" applyBorder="1" applyAlignment="1">
      <alignment vertical="justify" wrapText="1"/>
    </xf>
    <xf numFmtId="0" fontId="5" fillId="2" borderId="1" xfId="0" applyFont="1" applyFill="1" applyBorder="1" applyAlignment="1"/>
    <xf numFmtId="0" fontId="4" fillId="2" borderId="5" xfId="0" applyFont="1" applyFill="1" applyBorder="1" applyAlignment="1"/>
    <xf numFmtId="0" fontId="5" fillId="2" borderId="2" xfId="0" applyFont="1" applyFill="1" applyBorder="1" applyAlignment="1"/>
    <xf numFmtId="164" fontId="4" fillId="0" borderId="6" xfId="0" applyNumberFormat="1" applyFont="1" applyBorder="1" applyAlignment="1">
      <alignment horizontal="right" vertical="center" indent="2"/>
    </xf>
    <xf numFmtId="164" fontId="4" fillId="0" borderId="7" xfId="0" applyNumberFormat="1" applyFont="1" applyBorder="1" applyAlignment="1">
      <alignment horizontal="right" vertical="center" indent="2"/>
    </xf>
    <xf numFmtId="164" fontId="4" fillId="0" borderId="5" xfId="0" applyNumberFormat="1" applyFont="1" applyFill="1" applyBorder="1" applyAlignment="1">
      <alignment vertical="justify"/>
    </xf>
    <xf numFmtId="164" fontId="5" fillId="0" borderId="5" xfId="0" applyNumberFormat="1" applyFont="1" applyFill="1" applyBorder="1" applyAlignment="1">
      <alignment vertical="justify"/>
    </xf>
    <xf numFmtId="164" fontId="5" fillId="0" borderId="7" xfId="0" applyNumberFormat="1" applyFont="1" applyFill="1" applyBorder="1" applyAlignment="1">
      <alignment horizontal="right" indent="2"/>
    </xf>
    <xf numFmtId="164" fontId="5" fillId="0" borderId="7" xfId="0" applyNumberFormat="1" applyFont="1" applyBorder="1" applyAlignment="1">
      <alignment horizontal="right" indent="2"/>
    </xf>
    <xf numFmtId="164" fontId="5" fillId="2" borderId="8" xfId="0" applyNumberFormat="1" applyFont="1" applyFill="1" applyBorder="1" applyAlignment="1">
      <alignment horizontal="right" indent="2"/>
    </xf>
    <xf numFmtId="164" fontId="5" fillId="2" borderId="9" xfId="0" applyNumberFormat="1" applyFont="1" applyFill="1" applyBorder="1" applyAlignment="1">
      <alignment horizontal="right" indent="2"/>
    </xf>
    <xf numFmtId="164" fontId="5" fillId="2" borderId="4" xfId="0" applyNumberFormat="1" applyFont="1" applyFill="1" applyBorder="1" applyAlignment="1">
      <alignment horizontal="right" indent="2"/>
    </xf>
    <xf numFmtId="0" fontId="9" fillId="0" borderId="0" xfId="0" applyFont="1" applyBorder="1" applyAlignment="1"/>
    <xf numFmtId="0" fontId="9" fillId="0" borderId="0" xfId="0" applyFont="1" applyAlignment="1"/>
    <xf numFmtId="0" fontId="8" fillId="0" borderId="0" xfId="0" applyFont="1" applyAlignment="1">
      <alignment horizontal="right"/>
    </xf>
    <xf numFmtId="0" fontId="9" fillId="0" borderId="10" xfId="0" applyFont="1" applyBorder="1" applyAlignment="1">
      <alignment vertical="top" wrapText="1"/>
    </xf>
    <xf numFmtId="0" fontId="9" fillId="0" borderId="10" xfId="0" applyFont="1" applyBorder="1" applyAlignment="1">
      <alignment horizontal="center" vertical="top" wrapText="1"/>
    </xf>
    <xf numFmtId="0" fontId="9" fillId="0" borderId="11" xfId="0" applyFont="1" applyBorder="1" applyAlignment="1">
      <alignment vertical="top" wrapText="1"/>
    </xf>
    <xf numFmtId="0" fontId="9" fillId="0" borderId="11" xfId="0" applyFont="1" applyBorder="1" applyAlignment="1">
      <alignment horizontal="left" vertical="top" wrapText="1" indent="1"/>
    </xf>
    <xf numFmtId="164" fontId="9" fillId="0" borderId="11" xfId="0" applyNumberFormat="1" applyFont="1" applyFill="1" applyBorder="1" applyAlignment="1">
      <alignment horizontal="right" wrapText="1" indent="1"/>
    </xf>
    <xf numFmtId="0" fontId="10" fillId="0" borderId="11" xfId="0" applyFont="1" applyBorder="1" applyAlignment="1">
      <alignment horizontal="left" wrapText="1" indent="1"/>
    </xf>
    <xf numFmtId="0" fontId="9" fillId="0" borderId="11" xfId="0" applyFont="1" applyBorder="1" applyAlignment="1">
      <alignment horizontal="left" wrapText="1" indent="1"/>
    </xf>
    <xf numFmtId="0" fontId="11" fillId="0" borderId="11" xfId="0" applyFont="1" applyBorder="1" applyAlignment="1">
      <alignment horizontal="left" vertical="top" wrapText="1" indent="1"/>
    </xf>
    <xf numFmtId="0" fontId="10" fillId="0" borderId="11" xfId="0" applyFont="1" applyBorder="1" applyAlignment="1">
      <alignment wrapText="1"/>
    </xf>
    <xf numFmtId="164" fontId="9" fillId="0" borderId="11" xfId="0" applyNumberFormat="1" applyFont="1" applyBorder="1" applyAlignment="1">
      <alignment horizontal="right" wrapText="1" indent="1"/>
    </xf>
    <xf numFmtId="0" fontId="8" fillId="2" borderId="10" xfId="0" applyFont="1" applyFill="1" applyBorder="1" applyAlignment="1">
      <alignment horizontal="left" vertical="center" wrapText="1"/>
    </xf>
    <xf numFmtId="164" fontId="9" fillId="0" borderId="11" xfId="0" applyNumberFormat="1" applyFont="1" applyBorder="1" applyAlignment="1">
      <alignment horizontal="left" vertical="top" wrapText="1" indent="1"/>
    </xf>
    <xf numFmtId="0" fontId="9" fillId="0" borderId="11" xfId="0" applyFont="1" applyBorder="1" applyAlignment="1">
      <alignment horizontal="left" vertical="top" wrapText="1" indent="2"/>
    </xf>
    <xf numFmtId="164" fontId="9" fillId="0" borderId="0" xfId="0" applyNumberFormat="1" applyFont="1" applyAlignment="1"/>
    <xf numFmtId="0" fontId="9" fillId="0" borderId="11" xfId="0" applyFont="1" applyBorder="1" applyAlignment="1">
      <alignment horizontal="left" vertical="top" wrapText="1" indent="3"/>
    </xf>
    <xf numFmtId="0" fontId="10" fillId="0" borderId="11" xfId="0" applyFont="1" applyBorder="1" applyAlignment="1">
      <alignment horizontal="left" vertical="top" wrapText="1" indent="2"/>
    </xf>
    <xf numFmtId="0" fontId="9" fillId="0" borderId="11" xfId="0" applyFont="1" applyFill="1" applyBorder="1" applyAlignment="1">
      <alignment horizontal="left" vertical="top" wrapText="1" indent="1"/>
    </xf>
    <xf numFmtId="0" fontId="11" fillId="0" borderId="11" xfId="0" applyFont="1" applyBorder="1" applyAlignment="1">
      <alignment horizontal="left" vertical="top" wrapText="1" indent="2"/>
    </xf>
    <xf numFmtId="164" fontId="11" fillId="0" borderId="12" xfId="0" applyNumberFormat="1" applyFont="1" applyBorder="1" applyAlignment="1">
      <alignment horizontal="left" vertical="top" wrapText="1" indent="1"/>
    </xf>
    <xf numFmtId="164" fontId="9" fillId="0" borderId="0" xfId="0" applyNumberFormat="1" applyFont="1" applyBorder="1" applyAlignment="1"/>
    <xf numFmtId="0" fontId="9" fillId="0" borderId="0" xfId="0" applyFont="1" applyFill="1" applyBorder="1" applyAlignment="1"/>
    <xf numFmtId="0" fontId="8" fillId="0" borderId="0" xfId="0" applyFont="1" applyFill="1" applyAlignment="1">
      <alignment horizontal="right"/>
    </xf>
    <xf numFmtId="0" fontId="9" fillId="0" borderId="10" xfId="0" applyFont="1" applyFill="1" applyBorder="1" applyAlignment="1">
      <alignment vertical="top" wrapText="1"/>
    </xf>
    <xf numFmtId="0" fontId="9" fillId="0" borderId="10" xfId="0" applyFont="1" applyFill="1" applyBorder="1" applyAlignment="1">
      <alignment horizontal="center" vertical="top" wrapText="1"/>
    </xf>
    <xf numFmtId="0" fontId="9" fillId="0" borderId="11" xfId="0" applyFont="1" applyFill="1" applyBorder="1" applyAlignment="1">
      <alignment vertical="top" wrapText="1"/>
    </xf>
    <xf numFmtId="0" fontId="10" fillId="0" borderId="11" xfId="0" applyFont="1" applyFill="1" applyBorder="1" applyAlignment="1">
      <alignment horizontal="left" wrapText="1" indent="1"/>
    </xf>
    <xf numFmtId="0" fontId="9" fillId="0" borderId="11" xfId="0" applyFont="1" applyFill="1" applyBorder="1" applyAlignment="1">
      <alignment horizontal="left" wrapText="1" indent="1"/>
    </xf>
    <xf numFmtId="0" fontId="11" fillId="0" borderId="11" xfId="0" applyFont="1" applyFill="1" applyBorder="1" applyAlignment="1">
      <alignment horizontal="left" vertical="top" wrapText="1" indent="1"/>
    </xf>
    <xf numFmtId="0" fontId="10" fillId="0" borderId="11" xfId="0" applyFont="1" applyFill="1" applyBorder="1" applyAlignment="1">
      <alignment wrapText="1"/>
    </xf>
    <xf numFmtId="164" fontId="9" fillId="0" borderId="11" xfId="0" applyNumberFormat="1" applyFont="1" applyFill="1" applyBorder="1" applyAlignment="1">
      <alignment horizontal="left" vertical="top" wrapText="1" indent="1"/>
    </xf>
    <xf numFmtId="0" fontId="9" fillId="0" borderId="11" xfId="0" applyFont="1" applyFill="1" applyBorder="1" applyAlignment="1">
      <alignment horizontal="left" vertical="top" wrapText="1" indent="2"/>
    </xf>
    <xf numFmtId="0" fontId="9" fillId="0" borderId="11" xfId="0" applyFont="1" applyFill="1" applyBorder="1" applyAlignment="1">
      <alignment horizontal="left" vertical="top" wrapText="1" indent="3"/>
    </xf>
    <xf numFmtId="0" fontId="10" fillId="0" borderId="11" xfId="0" applyFont="1" applyFill="1" applyBorder="1" applyAlignment="1">
      <alignment horizontal="left" vertical="top" wrapText="1" indent="2"/>
    </xf>
    <xf numFmtId="0" fontId="11" fillId="0" borderId="11" xfId="0" applyFont="1" applyFill="1" applyBorder="1" applyAlignment="1">
      <alignment horizontal="left" vertical="top" wrapText="1" indent="2"/>
    </xf>
    <xf numFmtId="164" fontId="11" fillId="0" borderId="12" xfId="0" applyNumberFormat="1" applyFont="1" applyFill="1" applyBorder="1" applyAlignment="1">
      <alignment horizontal="left" vertical="top" wrapText="1" indent="1"/>
    </xf>
    <xf numFmtId="164" fontId="9" fillId="0" borderId="0" xfId="0" applyNumberFormat="1" applyFont="1" applyFill="1" applyBorder="1" applyAlignment="1"/>
    <xf numFmtId="164" fontId="5" fillId="0" borderId="10" xfId="0" applyNumberFormat="1" applyFont="1" applyFill="1" applyBorder="1" applyAlignment="1">
      <alignment horizontal="right" indent="1"/>
    </xf>
    <xf numFmtId="164" fontId="5" fillId="0" borderId="13" xfId="0" applyNumberFormat="1" applyFont="1" applyFill="1" applyBorder="1" applyAlignment="1">
      <alignment horizontal="right" indent="1"/>
    </xf>
    <xf numFmtId="164" fontId="5" fillId="0" borderId="0" xfId="0" applyNumberFormat="1" applyFont="1" applyAlignment="1"/>
    <xf numFmtId="164" fontId="5" fillId="0" borderId="14" xfId="0" applyNumberFormat="1" applyFont="1" applyFill="1" applyBorder="1" applyAlignment="1">
      <alignment horizontal="right" indent="1"/>
    </xf>
    <xf numFmtId="164" fontId="5" fillId="0" borderId="15" xfId="0" applyNumberFormat="1" applyFont="1" applyFill="1" applyBorder="1" applyAlignment="1">
      <alignment horizontal="right" indent="1"/>
    </xf>
    <xf numFmtId="0" fontId="5" fillId="0" borderId="0" xfId="0" applyFont="1" applyFill="1" applyAlignment="1"/>
    <xf numFmtId="0" fontId="4" fillId="0" borderId="0" xfId="0" applyFont="1" applyAlignment="1"/>
    <xf numFmtId="0" fontId="9" fillId="0" borderId="0" xfId="0" applyFont="1" applyFill="1" applyAlignment="1"/>
    <xf numFmtId="0" fontId="4" fillId="0" borderId="0" xfId="0" applyFont="1" applyFill="1" applyAlignment="1"/>
    <xf numFmtId="164" fontId="9" fillId="0" borderId="11" xfId="0" quotePrefix="1" applyNumberFormat="1" applyFont="1" applyFill="1" applyBorder="1" applyAlignment="1">
      <alignment horizontal="right" wrapText="1" indent="1"/>
    </xf>
    <xf numFmtId="49" fontId="5" fillId="0" borderId="1" xfId="2" applyNumberFormat="1" applyFont="1" applyFill="1" applyBorder="1" applyAlignment="1" applyProtection="1">
      <alignment horizontal="center" vertical="center"/>
      <protection locked="0"/>
    </xf>
    <xf numFmtId="49" fontId="5" fillId="0" borderId="5" xfId="2" applyNumberFormat="1" applyFont="1" applyFill="1" applyBorder="1" applyAlignment="1" applyProtection="1">
      <alignment horizontal="center" vertical="center"/>
      <protection locked="0"/>
    </xf>
    <xf numFmtId="0" fontId="5" fillId="0" borderId="5" xfId="3" applyFont="1" applyFill="1" applyBorder="1" applyAlignment="1">
      <alignment horizontal="center"/>
    </xf>
    <xf numFmtId="0" fontId="5" fillId="0" borderId="2" xfId="3" applyFont="1" applyFill="1" applyBorder="1" applyAlignment="1">
      <alignment horizontal="center"/>
    </xf>
    <xf numFmtId="164" fontId="5" fillId="0" borderId="16" xfId="0" applyNumberFormat="1" applyFont="1" applyFill="1" applyBorder="1" applyAlignment="1">
      <alignment horizontal="right" indent="1"/>
    </xf>
    <xf numFmtId="164" fontId="5" fillId="0" borderId="17" xfId="0" applyNumberFormat="1" applyFont="1" applyFill="1" applyBorder="1" applyAlignment="1">
      <alignment horizontal="right" indent="1"/>
    </xf>
    <xf numFmtId="164" fontId="5" fillId="0" borderId="18" xfId="0" applyNumberFormat="1" applyFont="1" applyBorder="1" applyAlignment="1">
      <alignment horizontal="right" indent="2"/>
    </xf>
    <xf numFmtId="164" fontId="5" fillId="2" borderId="19" xfId="0" applyNumberFormat="1" applyFont="1" applyFill="1" applyBorder="1" applyAlignment="1">
      <alignment horizontal="right" indent="2"/>
    </xf>
    <xf numFmtId="0" fontId="9" fillId="0" borderId="11" xfId="0" applyFont="1" applyFill="1" applyBorder="1" applyAlignment="1">
      <alignment horizontal="right" wrapText="1" indent="1"/>
    </xf>
    <xf numFmtId="164" fontId="9" fillId="0" borderId="12" xfId="0" applyNumberFormat="1" applyFont="1" applyFill="1" applyBorder="1" applyAlignment="1">
      <alignment horizontal="right" wrapText="1" indent="1"/>
    </xf>
    <xf numFmtId="0" fontId="4" fillId="0" borderId="20" xfId="0" applyFont="1" applyFill="1" applyBorder="1" applyAlignment="1">
      <alignment horizontal="right" indent="1"/>
    </xf>
    <xf numFmtId="0" fontId="4" fillId="0" borderId="21" xfId="0" applyFont="1" applyFill="1" applyBorder="1" applyAlignment="1">
      <alignment horizontal="right" indent="1"/>
    </xf>
    <xf numFmtId="0" fontId="4" fillId="0" borderId="22" xfId="0" applyFont="1" applyFill="1" applyBorder="1" applyAlignment="1">
      <alignment horizontal="right" indent="1"/>
    </xf>
    <xf numFmtId="164" fontId="9" fillId="0" borderId="0" xfId="0" applyNumberFormat="1" applyFont="1" applyFill="1" applyAlignment="1"/>
    <xf numFmtId="164" fontId="4" fillId="0" borderId="23" xfId="0" applyNumberFormat="1" applyFont="1" applyBorder="1" applyAlignment="1">
      <alignment horizontal="right" vertical="center" indent="2"/>
    </xf>
    <xf numFmtId="164" fontId="5" fillId="0" borderId="6" xfId="0" applyNumberFormat="1" applyFont="1" applyBorder="1" applyAlignment="1">
      <alignment horizontal="right" indent="2"/>
    </xf>
    <xf numFmtId="164" fontId="5" fillId="2" borderId="23" xfId="0" applyNumberFormat="1" applyFont="1" applyFill="1" applyBorder="1" applyAlignment="1">
      <alignment horizontal="right" indent="2"/>
    </xf>
    <xf numFmtId="0" fontId="6" fillId="0" borderId="0" xfId="0" applyFont="1" applyFill="1" applyAlignment="1"/>
    <xf numFmtId="164" fontId="5" fillId="0" borderId="6" xfId="0" applyNumberFormat="1" applyFont="1" applyFill="1" applyBorder="1" applyAlignment="1">
      <alignment horizontal="right" indent="2"/>
    </xf>
    <xf numFmtId="0" fontId="9" fillId="0" borderId="11" xfId="0" applyFont="1" applyFill="1" applyBorder="1" applyAlignment="1">
      <alignment horizontal="right" wrapText="1" indent="2"/>
    </xf>
    <xf numFmtId="164" fontId="5" fillId="0" borderId="18" xfId="0" applyNumberFormat="1" applyFont="1" applyFill="1" applyBorder="1" applyAlignment="1">
      <alignment horizontal="right" indent="2"/>
    </xf>
    <xf numFmtId="0" fontId="5" fillId="0" borderId="0" xfId="0" applyFont="1" applyFill="1" applyBorder="1" applyAlignment="1"/>
    <xf numFmtId="0" fontId="13" fillId="0" borderId="24" xfId="0" applyFont="1" applyFill="1" applyBorder="1" applyAlignment="1">
      <alignment horizontal="left" indent="1"/>
    </xf>
    <xf numFmtId="0" fontId="13" fillId="0" borderId="25" xfId="0" applyFont="1" applyFill="1" applyBorder="1" applyAlignment="1">
      <alignment horizontal="left" indent="1"/>
    </xf>
    <xf numFmtId="0" fontId="13" fillId="0" borderId="26" xfId="0" applyFont="1" applyFill="1" applyBorder="1" applyAlignment="1">
      <alignment horizontal="left" indent="1"/>
    </xf>
    <xf numFmtId="164" fontId="5" fillId="0" borderId="0" xfId="0" applyNumberFormat="1" applyFont="1" applyFill="1" applyAlignment="1"/>
    <xf numFmtId="0" fontId="13" fillId="0" borderId="27" xfId="0" applyFont="1" applyFill="1" applyBorder="1" applyAlignment="1">
      <alignment horizontal="left" indent="1"/>
    </xf>
    <xf numFmtId="0" fontId="13" fillId="0" borderId="10" xfId="0" applyFont="1" applyFill="1" applyBorder="1" applyAlignment="1">
      <alignment horizontal="left" indent="1"/>
    </xf>
    <xf numFmtId="0" fontId="13" fillId="0" borderId="13" xfId="0" applyFont="1" applyFill="1" applyBorder="1" applyAlignment="1">
      <alignment horizontal="left" indent="1"/>
    </xf>
    <xf numFmtId="0" fontId="5" fillId="0" borderId="1" xfId="0" applyFont="1" applyFill="1" applyBorder="1" applyAlignment="1"/>
    <xf numFmtId="0" fontId="4" fillId="0" borderId="22" xfId="0" applyFont="1" applyFill="1" applyBorder="1" applyAlignment="1">
      <alignment horizontal="center" vertical="center"/>
    </xf>
    <xf numFmtId="0" fontId="5" fillId="0" borderId="2" xfId="0" applyFont="1" applyFill="1" applyBorder="1" applyAlignment="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5" xfId="0" applyFont="1" applyFill="1" applyBorder="1" applyAlignment="1"/>
    <xf numFmtId="0" fontId="5" fillId="0" borderId="5" xfId="0" applyFont="1" applyFill="1" applyBorder="1" applyAlignment="1">
      <alignment horizontal="left" vertical="top" wrapText="1" indent="1"/>
    </xf>
    <xf numFmtId="0" fontId="4" fillId="0" borderId="5" xfId="0" applyFont="1" applyFill="1" applyBorder="1" applyAlignment="1"/>
    <xf numFmtId="164" fontId="5" fillId="0" borderId="23" xfId="0" applyNumberFormat="1" applyFont="1" applyFill="1" applyBorder="1" applyAlignment="1">
      <alignment horizontal="right" indent="1"/>
    </xf>
    <xf numFmtId="164" fontId="5" fillId="0" borderId="8" xfId="0" applyNumberFormat="1" applyFont="1" applyFill="1" applyBorder="1" applyAlignment="1">
      <alignment horizontal="right" indent="1"/>
    </xf>
    <xf numFmtId="0" fontId="5" fillId="0" borderId="9" xfId="0" applyFont="1" applyFill="1" applyBorder="1" applyAlignment="1">
      <alignment horizontal="right" indent="1"/>
    </xf>
    <xf numFmtId="0" fontId="5" fillId="0" borderId="4" xfId="0" applyFont="1" applyFill="1" applyBorder="1" applyAlignment="1">
      <alignment horizontal="right" indent="1"/>
    </xf>
    <xf numFmtId="164" fontId="0" fillId="0" borderId="0" xfId="0" applyNumberFormat="1" applyFill="1" applyAlignment="1"/>
    <xf numFmtId="0" fontId="23" fillId="0" borderId="0" xfId="0" applyFont="1" applyFill="1" applyAlignment="1"/>
    <xf numFmtId="0" fontId="4" fillId="0" borderId="28" xfId="0" applyFont="1" applyFill="1" applyBorder="1" applyAlignment="1">
      <alignment horizontal="center" vertical="center"/>
    </xf>
    <xf numFmtId="164" fontId="5" fillId="0" borderId="28" xfId="0" applyNumberFormat="1" applyFont="1" applyFill="1" applyBorder="1" applyAlignment="1">
      <alignment horizontal="right" indent="1"/>
    </xf>
    <xf numFmtId="0" fontId="4" fillId="0" borderId="29" xfId="0" applyFont="1" applyFill="1" applyBorder="1" applyAlignment="1">
      <alignment horizontal="center" vertical="center"/>
    </xf>
    <xf numFmtId="164" fontId="5" fillId="0" borderId="30" xfId="0" applyNumberFormat="1" applyFont="1" applyFill="1" applyBorder="1" applyAlignment="1">
      <alignment horizontal="right" indent="1"/>
    </xf>
    <xf numFmtId="164" fontId="5" fillId="0" borderId="31" xfId="0" applyNumberFormat="1" applyFont="1" applyFill="1" applyBorder="1" applyAlignment="1">
      <alignment horizontal="right" indent="1"/>
    </xf>
    <xf numFmtId="0" fontId="5" fillId="0" borderId="0" xfId="1" applyFont="1"/>
    <xf numFmtId="0" fontId="16" fillId="0" borderId="0" xfId="1"/>
    <xf numFmtId="164" fontId="4" fillId="0" borderId="20" xfId="1" applyNumberFormat="1" applyFont="1" applyFill="1" applyBorder="1" applyAlignment="1">
      <alignment horizontal="center" vertical="justify"/>
    </xf>
    <xf numFmtId="164" fontId="4" fillId="0" borderId="4" xfId="1" applyNumberFormat="1" applyFont="1" applyFill="1" applyBorder="1" applyAlignment="1">
      <alignment horizontal="center" vertical="justify"/>
    </xf>
    <xf numFmtId="0" fontId="5" fillId="0" borderId="0" xfId="1" applyFont="1" applyAlignment="1">
      <alignment wrapText="1"/>
    </xf>
    <xf numFmtId="0" fontId="4" fillId="0" borderId="1" xfId="4" applyFont="1" applyFill="1" applyBorder="1" applyAlignment="1">
      <alignment vertical="center"/>
    </xf>
    <xf numFmtId="49" fontId="18" fillId="3" borderId="32" xfId="2" applyNumberFormat="1" applyFont="1" applyFill="1" applyBorder="1" applyAlignment="1" applyProtection="1">
      <alignment horizontal="center" vertical="center"/>
      <protection locked="0"/>
    </xf>
    <xf numFmtId="164" fontId="5" fillId="0" borderId="18" xfId="1" quotePrefix="1" applyNumberFormat="1" applyFont="1" applyBorder="1" applyAlignment="1">
      <alignment horizontal="right" indent="1"/>
    </xf>
    <xf numFmtId="164" fontId="5" fillId="0" borderId="18" xfId="1" applyNumberFormat="1" applyFont="1" applyBorder="1" applyAlignment="1">
      <alignment horizontal="right" indent="1"/>
    </xf>
    <xf numFmtId="164" fontId="5" fillId="0" borderId="7" xfId="1" applyNumberFormat="1" applyFont="1" applyBorder="1" applyAlignment="1">
      <alignment horizontal="right" indent="1"/>
    </xf>
    <xf numFmtId="164" fontId="5" fillId="0" borderId="0" xfId="1" applyNumberFormat="1" applyFont="1"/>
    <xf numFmtId="164" fontId="16" fillId="0" borderId="0" xfId="1" applyNumberFormat="1" applyFill="1"/>
    <xf numFmtId="0" fontId="5" fillId="0" borderId="5" xfId="4" applyFont="1" applyFill="1" applyBorder="1" applyAlignment="1">
      <alignment horizontal="center"/>
    </xf>
    <xf numFmtId="49" fontId="18" fillId="0" borderId="32" xfId="2" applyNumberFormat="1" applyFont="1" applyBorder="1" applyAlignment="1" applyProtection="1">
      <alignment horizontal="center" vertical="center"/>
      <protection locked="0"/>
    </xf>
    <xf numFmtId="4" fontId="5" fillId="0" borderId="0" xfId="1" applyNumberFormat="1" applyFont="1"/>
    <xf numFmtId="2" fontId="16" fillId="0" borderId="0" xfId="1" applyNumberFormat="1"/>
    <xf numFmtId="164" fontId="5" fillId="0" borderId="12" xfId="0" applyNumberFormat="1" applyFont="1" applyFill="1" applyBorder="1" applyAlignment="1">
      <alignment horizontal="right" indent="1"/>
    </xf>
    <xf numFmtId="164" fontId="5" fillId="0" borderId="33" xfId="0" applyNumberFormat="1" applyFont="1" applyFill="1" applyBorder="1" applyAlignment="1">
      <alignment horizontal="right" indent="1"/>
    </xf>
    <xf numFmtId="164" fontId="5" fillId="0" borderId="34" xfId="0" applyNumberFormat="1" applyFont="1" applyFill="1" applyBorder="1" applyAlignment="1">
      <alignment horizontal="right" indent="1"/>
    </xf>
    <xf numFmtId="164" fontId="5" fillId="0" borderId="27" xfId="0" applyNumberFormat="1" applyFont="1" applyFill="1" applyBorder="1" applyAlignment="1">
      <alignment horizontal="right" indent="1"/>
    </xf>
    <xf numFmtId="164" fontId="5" fillId="0" borderId="35" xfId="0" applyNumberFormat="1" applyFont="1" applyFill="1" applyBorder="1" applyAlignment="1">
      <alignment horizontal="right" indent="1"/>
    </xf>
    <xf numFmtId="164" fontId="4" fillId="0" borderId="0" xfId="0" applyNumberFormat="1" applyFont="1" applyFill="1" applyBorder="1" applyAlignment="1">
      <alignment horizontal="right" indent="1"/>
    </xf>
    <xf numFmtId="164" fontId="4" fillId="0" borderId="30" xfId="0" applyNumberFormat="1" applyFont="1" applyFill="1" applyBorder="1" applyAlignment="1">
      <alignment horizontal="right" indent="1"/>
    </xf>
    <xf numFmtId="164" fontId="4" fillId="0" borderId="28" xfId="0" applyNumberFormat="1" applyFont="1" applyFill="1" applyBorder="1" applyAlignment="1">
      <alignment horizontal="right" indent="1"/>
    </xf>
    <xf numFmtId="164" fontId="4" fillId="0" borderId="6" xfId="0" applyNumberFormat="1" applyFont="1" applyFill="1" applyBorder="1" applyAlignment="1">
      <alignment horizontal="right" indent="1"/>
    </xf>
    <xf numFmtId="164" fontId="4" fillId="0" borderId="7" xfId="0" applyNumberFormat="1" applyFont="1" applyFill="1" applyBorder="1" applyAlignment="1">
      <alignment horizontal="right" indent="1"/>
    </xf>
    <xf numFmtId="164" fontId="4" fillId="0" borderId="18" xfId="0" applyNumberFormat="1" applyFont="1" applyFill="1" applyBorder="1" applyAlignment="1">
      <alignment horizontal="right" indent="2"/>
    </xf>
    <xf numFmtId="164" fontId="4" fillId="0" borderId="7" xfId="0" applyNumberFormat="1" applyFont="1" applyFill="1" applyBorder="1" applyAlignment="1">
      <alignment horizontal="right" indent="2"/>
    </xf>
    <xf numFmtId="164" fontId="4" fillId="0" borderId="6" xfId="0" applyNumberFormat="1" applyFont="1" applyFill="1" applyBorder="1" applyAlignment="1">
      <alignment horizontal="right" indent="2"/>
    </xf>
    <xf numFmtId="164" fontId="4" fillId="2" borderId="18" xfId="0" applyNumberFormat="1" applyFont="1" applyFill="1" applyBorder="1" applyAlignment="1">
      <alignment horizontal="right" indent="2"/>
    </xf>
    <xf numFmtId="164" fontId="4" fillId="2" borderId="7" xfId="0" applyNumberFormat="1" applyFont="1" applyFill="1" applyBorder="1" applyAlignment="1">
      <alignment horizontal="right" indent="2"/>
    </xf>
    <xf numFmtId="164" fontId="4" fillId="2" borderId="6" xfId="0" applyNumberFormat="1" applyFont="1" applyFill="1" applyBorder="1" applyAlignment="1">
      <alignment horizontal="right" indent="2"/>
    </xf>
    <xf numFmtId="164" fontId="8" fillId="2" borderId="10" xfId="0" applyNumberFormat="1" applyFont="1" applyFill="1" applyBorder="1" applyAlignment="1">
      <alignment horizontal="right" vertical="center" wrapText="1" indent="1"/>
    </xf>
    <xf numFmtId="0" fontId="20" fillId="0" borderId="0" xfId="0" applyFont="1" applyAlignment="1">
      <alignment horizontal="left"/>
    </xf>
    <xf numFmtId="0" fontId="7" fillId="0" borderId="36" xfId="0" applyFont="1" applyBorder="1" applyAlignment="1"/>
    <xf numFmtId="0" fontId="7" fillId="0" borderId="37" xfId="0" applyFont="1" applyBorder="1" applyAlignment="1">
      <alignment vertical="center"/>
    </xf>
    <xf numFmtId="0" fontId="20" fillId="0" borderId="37" xfId="0" applyFont="1" applyBorder="1" applyAlignment="1">
      <alignment horizontal="right" vertical="center"/>
    </xf>
    <xf numFmtId="0" fontId="20" fillId="0" borderId="22" xfId="0" applyFont="1" applyBorder="1" applyAlignment="1">
      <alignment horizontal="right" vertical="center"/>
    </xf>
    <xf numFmtId="0" fontId="20" fillId="0" borderId="38" xfId="0" quotePrefix="1" applyFont="1" applyBorder="1" applyAlignment="1">
      <alignment vertical="center"/>
    </xf>
    <xf numFmtId="0" fontId="20" fillId="0" borderId="39" xfId="0" applyFont="1" applyBorder="1" applyAlignment="1">
      <alignment vertical="center"/>
    </xf>
    <xf numFmtId="0" fontId="20" fillId="0" borderId="8" xfId="0" applyFont="1" applyBorder="1" applyAlignment="1">
      <alignment vertical="center"/>
    </xf>
    <xf numFmtId="0" fontId="20" fillId="0" borderId="23" xfId="0" applyFont="1" applyFill="1" applyBorder="1" applyAlignment="1"/>
    <xf numFmtId="0" fontId="20" fillId="0" borderId="40" xfId="0" applyFont="1" applyFill="1" applyBorder="1" applyAlignment="1">
      <alignment horizontal="center"/>
    </xf>
    <xf numFmtId="164" fontId="7" fillId="0" borderId="41" xfId="0" applyNumberFormat="1" applyFont="1" applyFill="1" applyBorder="1" applyAlignment="1">
      <alignment horizontal="right" indent="1"/>
    </xf>
    <xf numFmtId="164" fontId="7" fillId="0" borderId="27" xfId="0" applyNumberFormat="1" applyFont="1" applyFill="1" applyBorder="1" applyAlignment="1">
      <alignment horizontal="right" indent="1"/>
    </xf>
    <xf numFmtId="164" fontId="7" fillId="0" borderId="42" xfId="0" applyNumberFormat="1" applyFont="1" applyFill="1" applyBorder="1" applyAlignment="1">
      <alignment horizontal="right" indent="1"/>
    </xf>
    <xf numFmtId="0" fontId="20" fillId="0" borderId="6" xfId="0" applyFont="1" applyFill="1" applyBorder="1" applyAlignment="1">
      <alignment horizontal="center"/>
    </xf>
    <xf numFmtId="0" fontId="20" fillId="0" borderId="10" xfId="0" applyFont="1" applyFill="1" applyBorder="1" applyAlignment="1">
      <alignment horizontal="center"/>
    </xf>
    <xf numFmtId="164" fontId="7" fillId="0" borderId="43" xfId="0" applyNumberFormat="1" applyFont="1" applyFill="1" applyBorder="1" applyAlignment="1">
      <alignment horizontal="right" indent="1"/>
    </xf>
    <xf numFmtId="164" fontId="7" fillId="0" borderId="10" xfId="0" applyNumberFormat="1" applyFont="1" applyFill="1" applyBorder="1" applyAlignment="1">
      <alignment horizontal="right" indent="1"/>
    </xf>
    <xf numFmtId="164" fontId="7" fillId="0" borderId="44" xfId="0" applyNumberFormat="1" applyFont="1" applyFill="1" applyBorder="1" applyAlignment="1">
      <alignment horizontal="right" indent="1"/>
    </xf>
    <xf numFmtId="0" fontId="20" fillId="0" borderId="9" xfId="0" applyFont="1" applyFill="1" applyBorder="1" applyAlignment="1"/>
    <xf numFmtId="0" fontId="20" fillId="0" borderId="45" xfId="0" applyFont="1" applyFill="1" applyBorder="1" applyAlignment="1">
      <alignment horizontal="center"/>
    </xf>
    <xf numFmtId="164" fontId="7" fillId="0" borderId="46" xfId="0" applyNumberFormat="1" applyFont="1" applyFill="1" applyBorder="1" applyAlignment="1">
      <alignment horizontal="right" indent="1"/>
    </xf>
    <xf numFmtId="164" fontId="7" fillId="0" borderId="45" xfId="0" quotePrefix="1" applyNumberFormat="1" applyFont="1" applyFill="1" applyBorder="1" applyAlignment="1">
      <alignment horizontal="right" indent="1"/>
    </xf>
    <xf numFmtId="164" fontId="7" fillId="0" borderId="15" xfId="0" quotePrefix="1" applyNumberFormat="1" applyFont="1" applyFill="1" applyBorder="1" applyAlignment="1">
      <alignment horizontal="right" indent="1"/>
    </xf>
    <xf numFmtId="0" fontId="20" fillId="0" borderId="6" xfId="0" applyFont="1" applyFill="1" applyBorder="1" applyAlignment="1">
      <alignment wrapText="1"/>
    </xf>
    <xf numFmtId="164" fontId="7" fillId="0" borderId="47" xfId="0" applyNumberFormat="1" applyFont="1" applyFill="1" applyBorder="1" applyAlignment="1">
      <alignment horizontal="right" indent="1"/>
    </xf>
    <xf numFmtId="164" fontId="7" fillId="0" borderId="12" xfId="0" applyNumberFormat="1" applyFont="1" applyFill="1" applyBorder="1" applyAlignment="1">
      <alignment horizontal="right" indent="1"/>
    </xf>
    <xf numFmtId="164" fontId="7" fillId="0" borderId="48" xfId="0" applyNumberFormat="1" applyFont="1" applyFill="1" applyBorder="1" applyAlignment="1">
      <alignment horizontal="right" indent="1"/>
    </xf>
    <xf numFmtId="0" fontId="20" fillId="0" borderId="11" xfId="0" applyFont="1" applyFill="1" applyBorder="1" applyAlignment="1">
      <alignment horizontal="center"/>
    </xf>
    <xf numFmtId="164" fontId="7" fillId="0" borderId="0" xfId="0" applyNumberFormat="1" applyFont="1" applyFill="1" applyBorder="1" applyAlignment="1">
      <alignment horizontal="right" indent="1"/>
    </xf>
    <xf numFmtId="164" fontId="7" fillId="0" borderId="11" xfId="0" applyNumberFormat="1" applyFont="1" applyFill="1" applyBorder="1" applyAlignment="1">
      <alignment horizontal="right" indent="1"/>
    </xf>
    <xf numFmtId="0" fontId="7" fillId="0" borderId="7" xfId="0" quotePrefix="1" applyFont="1" applyFill="1" applyBorder="1" applyAlignment="1">
      <alignment horizontal="right" indent="1"/>
    </xf>
    <xf numFmtId="0" fontId="7" fillId="0" borderId="44" xfId="0" quotePrefix="1" applyFont="1" applyFill="1" applyBorder="1" applyAlignment="1">
      <alignment horizontal="right" indent="1"/>
    </xf>
    <xf numFmtId="0" fontId="20" fillId="0" borderId="13" xfId="0" applyFont="1" applyFill="1" applyBorder="1" applyAlignment="1">
      <alignment horizontal="center"/>
    </xf>
    <xf numFmtId="164" fontId="7" fillId="0" borderId="45" xfId="0" applyNumberFormat="1" applyFont="1" applyFill="1" applyBorder="1" applyAlignment="1">
      <alignment horizontal="right" indent="1"/>
    </xf>
    <xf numFmtId="0" fontId="7" fillId="0" borderId="4" xfId="0" quotePrefix="1" applyFont="1" applyFill="1" applyBorder="1" applyAlignment="1">
      <alignment horizontal="right" indent="1"/>
    </xf>
    <xf numFmtId="0" fontId="20" fillId="0" borderId="38" xfId="0" quotePrefix="1" applyFont="1" applyFill="1" applyBorder="1" applyAlignment="1">
      <alignment vertical="center"/>
    </xf>
    <xf numFmtId="0" fontId="20" fillId="0" borderId="39" xfId="0" applyFont="1" applyFill="1" applyBorder="1" applyAlignment="1">
      <alignment vertical="center"/>
    </xf>
    <xf numFmtId="0" fontId="20" fillId="0" borderId="8" xfId="0" applyFont="1" applyFill="1" applyBorder="1" applyAlignment="1">
      <alignment vertical="center"/>
    </xf>
    <xf numFmtId="164" fontId="7" fillId="0" borderId="39" xfId="0" applyNumberFormat="1" applyFont="1" applyFill="1" applyBorder="1" applyAlignment="1">
      <alignment horizontal="right" indent="1"/>
    </xf>
    <xf numFmtId="164" fontId="7" fillId="0" borderId="40" xfId="0" applyNumberFormat="1" applyFont="1" applyFill="1" applyBorder="1" applyAlignment="1">
      <alignment horizontal="right" indent="1"/>
    </xf>
    <xf numFmtId="0" fontId="7" fillId="0" borderId="8" xfId="0" quotePrefix="1" applyFont="1" applyFill="1" applyBorder="1" applyAlignment="1">
      <alignment horizontal="right" indent="1"/>
    </xf>
    <xf numFmtId="0" fontId="7" fillId="0" borderId="39" xfId="0" applyFont="1" applyFill="1" applyBorder="1" applyAlignment="1"/>
    <xf numFmtId="0" fontId="20" fillId="0" borderId="0" xfId="0" applyFont="1" applyFill="1" applyBorder="1" applyAlignment="1">
      <alignment horizontal="center"/>
    </xf>
    <xf numFmtId="0" fontId="7" fillId="0" borderId="0" xfId="0" quotePrefix="1" applyFont="1" applyFill="1" applyBorder="1" applyAlignment="1">
      <alignment horizontal="right" indent="1"/>
    </xf>
    <xf numFmtId="0" fontId="7" fillId="0" borderId="0" xfId="0" applyFont="1" applyFill="1" applyBorder="1" applyAlignment="1"/>
    <xf numFmtId="0" fontId="7" fillId="0" borderId="0" xfId="0" applyFont="1" applyBorder="1" applyAlignment="1"/>
    <xf numFmtId="0" fontId="2" fillId="0" borderId="0" xfId="0" applyFont="1" applyAlignment="1">
      <alignment wrapText="1"/>
    </xf>
    <xf numFmtId="0" fontId="4" fillId="0" borderId="37" xfId="0" applyFont="1" applyBorder="1" applyAlignment="1">
      <alignment horizontal="center" vertical="center" wrapText="1"/>
    </xf>
    <xf numFmtId="164" fontId="4" fillId="0" borderId="46" xfId="0" quotePrefix="1" applyNumberFormat="1" applyFont="1" applyFill="1" applyBorder="1" applyAlignment="1">
      <alignment horizontal="center" vertical="justify"/>
    </xf>
    <xf numFmtId="164" fontId="4" fillId="0" borderId="49" xfId="0" quotePrefix="1" applyNumberFormat="1" applyFont="1" applyFill="1" applyBorder="1" applyAlignment="1">
      <alignment horizontal="center" vertical="justify"/>
    </xf>
    <xf numFmtId="164" fontId="5" fillId="0" borderId="5" xfId="3" applyNumberFormat="1" applyFont="1" applyFill="1" applyBorder="1" applyAlignment="1">
      <alignment horizontal="center"/>
    </xf>
    <xf numFmtId="164" fontId="5" fillId="0" borderId="2" xfId="3" applyNumberFormat="1" applyFont="1" applyFill="1" applyBorder="1" applyAlignment="1">
      <alignment horizontal="center"/>
    </xf>
    <xf numFmtId="0" fontId="24" fillId="0" borderId="0" xfId="0" applyFont="1" applyAlignment="1">
      <alignment horizontal="left" vertical="justify" wrapText="1"/>
    </xf>
    <xf numFmtId="0" fontId="25" fillId="0" borderId="0" xfId="0" applyFont="1" applyAlignment="1">
      <alignment horizontal="left"/>
    </xf>
    <xf numFmtId="0" fontId="4" fillId="0" borderId="1" xfId="3" applyFont="1" applyFill="1" applyBorder="1" applyAlignment="1">
      <alignment horizontal="center" vertical="center"/>
    </xf>
    <xf numFmtId="0" fontId="5" fillId="0" borderId="2" xfId="0" applyFont="1" applyBorder="1" applyAlignment="1"/>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2" xfId="0" applyFont="1" applyBorder="1" applyAlignment="1">
      <alignment horizontal="center" vertical="center" wrapText="1"/>
    </xf>
    <xf numFmtId="0" fontId="14" fillId="0" borderId="0" xfId="1" applyFont="1" applyAlignment="1">
      <alignment horizontal="left" vertical="justify" wrapText="1"/>
    </xf>
    <xf numFmtId="0" fontId="14" fillId="0" borderId="0" xfId="1" applyFont="1" applyAlignment="1">
      <alignment horizontal="left" vertical="justify"/>
    </xf>
    <xf numFmtId="0" fontId="15" fillId="0" borderId="0" xfId="1" applyFont="1" applyAlignment="1">
      <alignment horizontal="left"/>
    </xf>
    <xf numFmtId="0" fontId="4" fillId="0" borderId="1" xfId="4" applyFont="1" applyFill="1" applyBorder="1" applyAlignment="1">
      <alignment horizontal="center" vertical="center"/>
    </xf>
    <xf numFmtId="0" fontId="5" fillId="0" borderId="2" xfId="1" applyFont="1" applyBorder="1" applyAlignment="1"/>
    <xf numFmtId="0" fontId="4" fillId="0" borderId="37" xfId="1" applyFont="1" applyBorder="1" applyAlignment="1">
      <alignment horizontal="center" vertical="center"/>
    </xf>
    <xf numFmtId="0" fontId="5" fillId="0" borderId="37" xfId="1" applyFont="1" applyBorder="1" applyAlignment="1"/>
    <xf numFmtId="0" fontId="5" fillId="0" borderId="22" xfId="1" applyFont="1" applyBorder="1" applyAlignment="1"/>
    <xf numFmtId="0" fontId="14" fillId="0" borderId="0" xfId="0" applyFont="1" applyAlignment="1">
      <alignment horizontal="left" vertical="justify" wrapText="1"/>
    </xf>
    <xf numFmtId="0" fontId="15" fillId="0" borderId="0" xfId="0" applyFont="1" applyAlignment="1">
      <alignment horizontal="left"/>
    </xf>
    <xf numFmtId="0" fontId="14" fillId="0" borderId="0" xfId="0" applyFont="1" applyFill="1" applyAlignment="1">
      <alignment horizontal="left"/>
    </xf>
    <xf numFmtId="0" fontId="15" fillId="0" borderId="0" xfId="0" applyFont="1" applyFill="1" applyAlignment="1">
      <alignment horizontal="left"/>
    </xf>
    <xf numFmtId="0" fontId="19" fillId="0" borderId="0" xfId="0" applyFont="1" applyFill="1" applyAlignment="1"/>
    <xf numFmtId="0" fontId="5" fillId="0" borderId="50" xfId="0" applyFont="1" applyFill="1" applyBorder="1" applyAlignment="1">
      <alignment horizontal="left" vertical="center" wrapText="1"/>
    </xf>
    <xf numFmtId="0" fontId="5" fillId="0" borderId="6" xfId="0" applyFont="1" applyFill="1" applyBorder="1" applyAlignment="1">
      <alignment vertical="center"/>
    </xf>
    <xf numFmtId="0" fontId="5" fillId="0" borderId="9" xfId="0" applyFont="1" applyFill="1" applyBorder="1" applyAlignment="1">
      <alignment vertical="center"/>
    </xf>
    <xf numFmtId="0" fontId="5" fillId="0" borderId="36" xfId="0" applyFont="1" applyFill="1" applyBorder="1" applyAlignment="1"/>
    <xf numFmtId="0" fontId="5" fillId="0" borderId="20" xfId="0" applyFont="1" applyFill="1" applyBorder="1" applyAlignment="1"/>
    <xf numFmtId="0" fontId="5" fillId="0" borderId="23" xfId="0" applyFont="1" applyFill="1" applyBorder="1" applyAlignment="1">
      <alignment vertical="center"/>
    </xf>
    <xf numFmtId="0" fontId="5" fillId="0" borderId="51" xfId="0" applyFont="1" applyFill="1" applyBorder="1" applyAlignment="1">
      <alignment vertical="center"/>
    </xf>
    <xf numFmtId="0" fontId="5" fillId="0" borderId="6" xfId="0" applyFont="1" applyFill="1" applyBorder="1" applyAlignment="1">
      <alignment horizontal="left" vertical="center"/>
    </xf>
    <xf numFmtId="0" fontId="5" fillId="0" borderId="51" xfId="0" applyFont="1" applyFill="1" applyBorder="1" applyAlignment="1">
      <alignment horizontal="left" vertical="center"/>
    </xf>
    <xf numFmtId="0" fontId="5" fillId="0" borderId="38" xfId="0" applyFont="1" applyFill="1" applyBorder="1" applyAlignment="1">
      <alignment vertical="center"/>
    </xf>
    <xf numFmtId="0" fontId="5" fillId="0" borderId="28" xfId="0" applyFont="1" applyFill="1" applyBorder="1" applyAlignment="1">
      <alignment vertical="center"/>
    </xf>
    <xf numFmtId="0" fontId="5" fillId="0" borderId="52" xfId="0" applyFont="1" applyFill="1" applyBorder="1" applyAlignment="1">
      <alignment vertical="center"/>
    </xf>
    <xf numFmtId="0" fontId="14" fillId="0" borderId="0" xfId="0" applyFont="1" applyFill="1" applyBorder="1" applyAlignment="1">
      <alignment horizontal="left" wrapText="1"/>
    </xf>
    <xf numFmtId="0" fontId="4" fillId="0" borderId="3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2" xfId="0" applyFont="1" applyFill="1" applyBorder="1" applyAlignment="1">
      <alignment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14" fillId="0" borderId="0" xfId="0" applyFont="1" applyBorder="1" applyAlignment="1">
      <alignment horizontal="left" wrapText="1"/>
    </xf>
    <xf numFmtId="0" fontId="14" fillId="0" borderId="0" xfId="0" applyFont="1" applyBorder="1" applyAlignment="1">
      <alignment horizontal="left"/>
    </xf>
    <xf numFmtId="0" fontId="7" fillId="0" borderId="0" xfId="0" applyFont="1" applyFill="1" applyAlignment="1">
      <alignment horizontal="justify" vertical="top"/>
    </xf>
    <xf numFmtId="0" fontId="7" fillId="0" borderId="0" xfId="0" applyFont="1" applyFill="1" applyAlignment="1">
      <alignment vertical="top"/>
    </xf>
    <xf numFmtId="0" fontId="7" fillId="0" borderId="0" xfId="0" applyFont="1" applyAlignment="1">
      <alignment horizontal="justify" vertical="top"/>
    </xf>
    <xf numFmtId="0" fontId="7" fillId="0" borderId="0" xfId="0" applyFont="1" applyAlignment="1">
      <alignment vertical="top"/>
    </xf>
  </cellXfs>
  <cellStyles count="5">
    <cellStyle name="Normal" xfId="0" builtinId="0"/>
    <cellStyle name="Normal 2" xfId="1"/>
    <cellStyle name="Normal_1.1" xfId="2"/>
    <cellStyle name="Normal_grafic 1" xfId="3"/>
    <cellStyle name="Normal_grafic 1 2" xfId="4"/>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MAIN_T0101_Q_RO_2022_0004_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refreshError="1"/>
      <sheetData sheetId="1" refreshError="1"/>
      <sheetData sheetId="2" refreshError="1"/>
      <sheetData sheetId="3" refreshError="1"/>
      <sheetData sheetId="4">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38302.699999999997</v>
          </cell>
          <cell r="C111" t="str">
            <v>A</v>
          </cell>
          <cell r="D111" t="str">
            <v>E</v>
          </cell>
          <cell r="E111">
            <v>37342.699999999997</v>
          </cell>
          <cell r="F111" t="str">
            <v>A</v>
          </cell>
          <cell r="G111" t="str">
            <v>E</v>
          </cell>
          <cell r="H111">
            <v>2634.9</v>
          </cell>
          <cell r="I111" t="str">
            <v>A</v>
          </cell>
          <cell r="J111" t="str">
            <v>E</v>
          </cell>
          <cell r="K111">
            <v>9126.7000000000007</v>
          </cell>
          <cell r="L111" t="str">
            <v>A</v>
          </cell>
          <cell r="M111" t="str">
            <v>E</v>
          </cell>
          <cell r="N111">
            <v>7999.6</v>
          </cell>
          <cell r="O111" t="str">
            <v>A</v>
          </cell>
          <cell r="P111" t="str">
            <v>E</v>
          </cell>
          <cell r="Q111">
            <v>2223.5</v>
          </cell>
          <cell r="R111" t="str">
            <v>A</v>
          </cell>
          <cell r="S111" t="str">
            <v>E</v>
          </cell>
          <cell r="T111">
            <v>11813.4</v>
          </cell>
          <cell r="U111" t="str">
            <v>A</v>
          </cell>
          <cell r="V111" t="str">
            <v>E</v>
          </cell>
          <cell r="W111">
            <v>3965.8</v>
          </cell>
          <cell r="X111" t="str">
            <v>A</v>
          </cell>
          <cell r="Y111" t="str">
            <v>E</v>
          </cell>
          <cell r="Z111">
            <v>1217.9000000000001</v>
          </cell>
          <cell r="AA111" t="str">
            <v>A</v>
          </cell>
          <cell r="AB111" t="str">
            <v>E</v>
          </cell>
          <cell r="AC111">
            <v>2410.5</v>
          </cell>
          <cell r="AD111" t="str">
            <v>A</v>
          </cell>
          <cell r="AE111" t="str">
            <v>E</v>
          </cell>
          <cell r="AF111">
            <v>1789.7</v>
          </cell>
          <cell r="AG111" t="str">
            <v>A</v>
          </cell>
          <cell r="AH111" t="str">
            <v>E</v>
          </cell>
          <cell r="AI111">
            <v>1618.5</v>
          </cell>
          <cell r="AJ111" t="str">
            <v>A</v>
          </cell>
          <cell r="AK111" t="str">
            <v>E</v>
          </cell>
          <cell r="AL111">
            <v>541.79999999999995</v>
          </cell>
          <cell r="AM111" t="str">
            <v>A</v>
          </cell>
          <cell r="AN111" t="str">
            <v>E</v>
          </cell>
          <cell r="AO111">
            <v>4348</v>
          </cell>
          <cell r="AP111" t="str">
            <v>A</v>
          </cell>
          <cell r="AQ111" t="str">
            <v>E</v>
          </cell>
          <cell r="AR111">
            <v>169.1</v>
          </cell>
          <cell r="AS111" t="str">
            <v>A</v>
          </cell>
          <cell r="AT111" t="str">
            <v>E</v>
          </cell>
          <cell r="AU111">
            <v>4178.8999999999996</v>
          </cell>
          <cell r="AV111" t="str">
            <v>A</v>
          </cell>
          <cell r="AW111" t="str">
            <v>E</v>
          </cell>
          <cell r="AX111">
            <v>-3218.8999999999996</v>
          </cell>
          <cell r="AY111" t="str">
            <v>A</v>
          </cell>
          <cell r="AZ111" t="str">
            <v>E</v>
          </cell>
        </row>
        <row r="112">
          <cell r="A112" t="str">
            <v>2017-Q2</v>
          </cell>
          <cell r="B112">
            <v>38672.400000000001</v>
          </cell>
          <cell r="C112" t="str">
            <v>A</v>
          </cell>
          <cell r="D112" t="str">
            <v>E</v>
          </cell>
          <cell r="E112">
            <v>38382.700000000004</v>
          </cell>
          <cell r="F112" t="str">
            <v>A</v>
          </cell>
          <cell r="G112" t="str">
            <v>E</v>
          </cell>
          <cell r="H112">
            <v>2689.6</v>
          </cell>
          <cell r="I112" t="str">
            <v>A</v>
          </cell>
          <cell r="J112" t="str">
            <v>E</v>
          </cell>
          <cell r="K112">
            <v>9226.1</v>
          </cell>
          <cell r="L112" t="str">
            <v>A</v>
          </cell>
          <cell r="M112" t="str">
            <v>E</v>
          </cell>
          <cell r="N112">
            <v>8299.2999999999993</v>
          </cell>
          <cell r="O112" t="str">
            <v>A</v>
          </cell>
          <cell r="P112" t="str">
            <v>E</v>
          </cell>
          <cell r="Q112">
            <v>2118</v>
          </cell>
          <cell r="R112" t="str">
            <v>A</v>
          </cell>
          <cell r="S112" t="str">
            <v>E</v>
          </cell>
          <cell r="T112">
            <v>12428.2</v>
          </cell>
          <cell r="U112" t="str">
            <v>A</v>
          </cell>
          <cell r="V112" t="str">
            <v>E</v>
          </cell>
          <cell r="W112">
            <v>4209.8999999999996</v>
          </cell>
          <cell r="X112" t="str">
            <v>A</v>
          </cell>
          <cell r="Y112" t="str">
            <v>E</v>
          </cell>
          <cell r="Z112">
            <v>1263.9000000000001</v>
          </cell>
          <cell r="AA112" t="str">
            <v>A</v>
          </cell>
          <cell r="AB112" t="str">
            <v>E</v>
          </cell>
          <cell r="AC112">
            <v>2427.1999999999998</v>
          </cell>
          <cell r="AD112" t="str">
            <v>A</v>
          </cell>
          <cell r="AE112" t="str">
            <v>E</v>
          </cell>
          <cell r="AF112">
            <v>1859.6</v>
          </cell>
          <cell r="AG112" t="str">
            <v>A</v>
          </cell>
          <cell r="AH112" t="str">
            <v>E</v>
          </cell>
          <cell r="AI112">
            <v>1623.8</v>
          </cell>
          <cell r="AJ112" t="str">
            <v>A</v>
          </cell>
          <cell r="AK112" t="str">
            <v>E</v>
          </cell>
          <cell r="AL112">
            <v>536.4</v>
          </cell>
          <cell r="AM112" t="str">
            <v>A</v>
          </cell>
          <cell r="AN112" t="str">
            <v>E</v>
          </cell>
          <cell r="AO112">
            <v>4557.3999999999996</v>
          </cell>
          <cell r="AP112" t="str">
            <v>A</v>
          </cell>
          <cell r="AQ112" t="str">
            <v>E</v>
          </cell>
          <cell r="AR112">
            <v>158.30000000000001</v>
          </cell>
          <cell r="AS112" t="str">
            <v>A</v>
          </cell>
          <cell r="AT112" t="str">
            <v>E</v>
          </cell>
          <cell r="AU112">
            <v>4399.0999999999995</v>
          </cell>
          <cell r="AV112" t="str">
            <v>A</v>
          </cell>
          <cell r="AW112" t="str">
            <v>E</v>
          </cell>
          <cell r="AX112">
            <v>-4109.4000000000024</v>
          </cell>
          <cell r="AY112" t="str">
            <v>A</v>
          </cell>
          <cell r="AZ112" t="str">
            <v>E</v>
          </cell>
        </row>
        <row r="113">
          <cell r="A113" t="str">
            <v>2017-Q3</v>
          </cell>
          <cell r="B113">
            <v>39134.6</v>
          </cell>
          <cell r="C113" t="str">
            <v>A</v>
          </cell>
          <cell r="D113" t="str">
            <v>E</v>
          </cell>
          <cell r="E113">
            <v>39531.300000000003</v>
          </cell>
          <cell r="F113" t="str">
            <v>A</v>
          </cell>
          <cell r="G113" t="str">
            <v>E</v>
          </cell>
          <cell r="H113">
            <v>2818</v>
          </cell>
          <cell r="I113" t="str">
            <v>A</v>
          </cell>
          <cell r="J113" t="str">
            <v>E</v>
          </cell>
          <cell r="K113">
            <v>9330.4</v>
          </cell>
          <cell r="L113" t="str">
            <v>A</v>
          </cell>
          <cell r="M113" t="str">
            <v>E</v>
          </cell>
          <cell r="N113">
            <v>8301.7000000000007</v>
          </cell>
          <cell r="O113" t="str">
            <v>A</v>
          </cell>
          <cell r="P113" t="str">
            <v>E</v>
          </cell>
          <cell r="Q113">
            <v>2343.5</v>
          </cell>
          <cell r="R113" t="str">
            <v>A</v>
          </cell>
          <cell r="S113" t="str">
            <v>E</v>
          </cell>
          <cell r="T113">
            <v>12930.7</v>
          </cell>
          <cell r="U113" t="str">
            <v>A</v>
          </cell>
          <cell r="V113" t="str">
            <v>E</v>
          </cell>
          <cell r="W113">
            <v>4241.1000000000004</v>
          </cell>
          <cell r="X113" t="str">
            <v>A</v>
          </cell>
          <cell r="Y113" t="str">
            <v>E</v>
          </cell>
          <cell r="Z113">
            <v>1284.2</v>
          </cell>
          <cell r="AA113" t="str">
            <v>A</v>
          </cell>
          <cell r="AB113" t="str">
            <v>E</v>
          </cell>
          <cell r="AC113">
            <v>2454.3000000000002</v>
          </cell>
          <cell r="AD113" t="str">
            <v>A</v>
          </cell>
          <cell r="AE113" t="str">
            <v>E</v>
          </cell>
          <cell r="AF113">
            <v>1932.8</v>
          </cell>
          <cell r="AG113" t="str">
            <v>A</v>
          </cell>
          <cell r="AH113" t="str">
            <v>E</v>
          </cell>
          <cell r="AI113">
            <v>1647.9</v>
          </cell>
          <cell r="AJ113" t="str">
            <v>A</v>
          </cell>
          <cell r="AK113" t="str">
            <v>E</v>
          </cell>
          <cell r="AL113">
            <v>548.4</v>
          </cell>
          <cell r="AM113" t="str">
            <v>A</v>
          </cell>
          <cell r="AN113" t="str">
            <v>E</v>
          </cell>
          <cell r="AO113">
            <v>4694.8</v>
          </cell>
          <cell r="AP113" t="str">
            <v>A</v>
          </cell>
          <cell r="AQ113" t="str">
            <v>E</v>
          </cell>
          <cell r="AR113">
            <v>141.80000000000001</v>
          </cell>
          <cell r="AS113" t="str">
            <v>A</v>
          </cell>
          <cell r="AT113" t="str">
            <v>E</v>
          </cell>
          <cell r="AU113">
            <v>4553</v>
          </cell>
          <cell r="AV113" t="str">
            <v>A</v>
          </cell>
          <cell r="AW113" t="str">
            <v>E</v>
          </cell>
          <cell r="AX113">
            <v>-4949.7000000000044</v>
          </cell>
          <cell r="AY113" t="str">
            <v>A</v>
          </cell>
          <cell r="AZ113" t="str">
            <v>E</v>
          </cell>
        </row>
        <row r="114">
          <cell r="A114" t="str">
            <v>2017-Q4</v>
          </cell>
          <cell r="B114">
            <v>39675.599999999999</v>
          </cell>
          <cell r="C114" t="str">
            <v>A</v>
          </cell>
          <cell r="D114" t="str">
            <v>E</v>
          </cell>
          <cell r="E114">
            <v>39067</v>
          </cell>
          <cell r="F114" t="str">
            <v>A</v>
          </cell>
          <cell r="G114" t="str">
            <v>E</v>
          </cell>
          <cell r="H114">
            <v>2440.6</v>
          </cell>
          <cell r="I114" t="str">
            <v>A</v>
          </cell>
          <cell r="J114" t="str">
            <v>E</v>
          </cell>
          <cell r="K114">
            <v>9199.2000000000007</v>
          </cell>
          <cell r="L114" t="str">
            <v>A</v>
          </cell>
          <cell r="M114" t="str">
            <v>E</v>
          </cell>
          <cell r="N114">
            <v>8304.1</v>
          </cell>
          <cell r="O114" t="str">
            <v>A</v>
          </cell>
          <cell r="P114" t="str">
            <v>E</v>
          </cell>
          <cell r="Q114">
            <v>2293.8000000000002</v>
          </cell>
          <cell r="R114" t="str">
            <v>A</v>
          </cell>
          <cell r="S114" t="str">
            <v>E</v>
          </cell>
          <cell r="T114">
            <v>12910.2</v>
          </cell>
          <cell r="U114" t="str">
            <v>A</v>
          </cell>
          <cell r="V114" t="str">
            <v>E</v>
          </cell>
          <cell r="W114">
            <v>4335.8999999999996</v>
          </cell>
          <cell r="X114" t="str">
            <v>A</v>
          </cell>
          <cell r="Y114" t="str">
            <v>E</v>
          </cell>
          <cell r="Z114">
            <v>1288.7</v>
          </cell>
          <cell r="AA114" t="str">
            <v>A</v>
          </cell>
          <cell r="AB114" t="str">
            <v>E</v>
          </cell>
          <cell r="AC114">
            <v>2453.9</v>
          </cell>
          <cell r="AD114" t="str">
            <v>A</v>
          </cell>
          <cell r="AE114" t="str">
            <v>E</v>
          </cell>
          <cell r="AF114">
            <v>1956.1</v>
          </cell>
          <cell r="AG114" t="str">
            <v>A</v>
          </cell>
          <cell r="AH114" t="str">
            <v>E</v>
          </cell>
          <cell r="AI114">
            <v>1640.1</v>
          </cell>
          <cell r="AJ114" t="str">
            <v>A</v>
          </cell>
          <cell r="AK114" t="str">
            <v>E</v>
          </cell>
          <cell r="AL114">
            <v>548.5</v>
          </cell>
          <cell r="AM114" t="str">
            <v>A</v>
          </cell>
          <cell r="AN114" t="str">
            <v>E</v>
          </cell>
          <cell r="AO114">
            <v>4748.3999999999996</v>
          </cell>
          <cell r="AP114" t="str">
            <v>A</v>
          </cell>
          <cell r="AQ114" t="str">
            <v>E</v>
          </cell>
          <cell r="AR114">
            <v>157.5</v>
          </cell>
          <cell r="AS114" t="str">
            <v>A</v>
          </cell>
          <cell r="AT114" t="str">
            <v>E</v>
          </cell>
          <cell r="AU114">
            <v>4590.8999999999996</v>
          </cell>
          <cell r="AV114" t="str">
            <v>A</v>
          </cell>
          <cell r="AW114" t="str">
            <v>E</v>
          </cell>
          <cell r="AX114">
            <v>-3982.3000000000011</v>
          </cell>
          <cell r="AY114" t="str">
            <v>A</v>
          </cell>
          <cell r="AZ114" t="str">
            <v>E</v>
          </cell>
        </row>
        <row r="115">
          <cell r="A115" t="str">
            <v>2018-Q1</v>
          </cell>
          <cell r="B115">
            <v>40342.199999999997</v>
          </cell>
          <cell r="C115" t="str">
            <v>A</v>
          </cell>
          <cell r="D115" t="str">
            <v>E</v>
          </cell>
          <cell r="E115">
            <v>39914.5</v>
          </cell>
          <cell r="F115" t="str">
            <v>A</v>
          </cell>
          <cell r="G115" t="str">
            <v>E</v>
          </cell>
          <cell r="H115">
            <v>2962.7</v>
          </cell>
          <cell r="I115" t="str">
            <v>A</v>
          </cell>
          <cell r="J115" t="str">
            <v>E</v>
          </cell>
          <cell r="K115">
            <v>9688.2000000000007</v>
          </cell>
          <cell r="L115" t="str">
            <v>A</v>
          </cell>
          <cell r="M115" t="str">
            <v>E</v>
          </cell>
          <cell r="N115">
            <v>8530</v>
          </cell>
          <cell r="O115" t="str">
            <v>A</v>
          </cell>
          <cell r="P115" t="str">
            <v>E</v>
          </cell>
          <cell r="Q115">
            <v>2220.9</v>
          </cell>
          <cell r="R115" t="str">
            <v>A</v>
          </cell>
          <cell r="S115" t="str">
            <v>E</v>
          </cell>
          <cell r="T115">
            <v>13039.3</v>
          </cell>
          <cell r="U115" t="str">
            <v>A</v>
          </cell>
          <cell r="V115" t="str">
            <v>E</v>
          </cell>
          <cell r="W115">
            <v>4152.8999999999996</v>
          </cell>
          <cell r="X115" t="str">
            <v>A</v>
          </cell>
          <cell r="Y115" t="str">
            <v>E</v>
          </cell>
          <cell r="Z115">
            <v>1284.5999999999999</v>
          </cell>
          <cell r="AA115" t="str">
            <v>A</v>
          </cell>
          <cell r="AB115" t="str">
            <v>E</v>
          </cell>
          <cell r="AC115">
            <v>2449.1999999999998</v>
          </cell>
          <cell r="AD115" t="str">
            <v>A</v>
          </cell>
          <cell r="AE115" t="str">
            <v>E</v>
          </cell>
          <cell r="AF115">
            <v>1888.6</v>
          </cell>
          <cell r="AG115" t="str">
            <v>A</v>
          </cell>
          <cell r="AH115" t="str">
            <v>E</v>
          </cell>
          <cell r="AI115">
            <v>1657.8</v>
          </cell>
          <cell r="AJ115" t="str">
            <v>A</v>
          </cell>
          <cell r="AK115" t="str">
            <v>E</v>
          </cell>
          <cell r="AL115">
            <v>570.29999999999995</v>
          </cell>
          <cell r="AM115" t="str">
            <v>A</v>
          </cell>
          <cell r="AN115" t="str">
            <v>E</v>
          </cell>
          <cell r="AO115">
            <v>4744.5</v>
          </cell>
          <cell r="AP115" t="str">
            <v>A</v>
          </cell>
          <cell r="AQ115" t="str">
            <v>E</v>
          </cell>
          <cell r="AR115">
            <v>176.9</v>
          </cell>
          <cell r="AS115" t="str">
            <v>A</v>
          </cell>
          <cell r="AT115" t="str">
            <v>E</v>
          </cell>
          <cell r="AU115">
            <v>4567.6000000000004</v>
          </cell>
          <cell r="AV115" t="str">
            <v>A</v>
          </cell>
          <cell r="AW115" t="str">
            <v>E</v>
          </cell>
          <cell r="AX115">
            <v>-4139.9000000000033</v>
          </cell>
          <cell r="AY115" t="str">
            <v>A</v>
          </cell>
          <cell r="AZ115" t="str">
            <v>E</v>
          </cell>
        </row>
        <row r="116">
          <cell r="A116" t="str">
            <v>2018-Q2</v>
          </cell>
          <cell r="B116">
            <v>40975.9</v>
          </cell>
          <cell r="C116" t="str">
            <v>A</v>
          </cell>
          <cell r="D116" t="str">
            <v>E</v>
          </cell>
          <cell r="E116">
            <v>41045.199999999997</v>
          </cell>
          <cell r="F116" t="str">
            <v>A</v>
          </cell>
          <cell r="G116" t="str">
            <v>E</v>
          </cell>
          <cell r="H116">
            <v>3033.6</v>
          </cell>
          <cell r="I116" t="str">
            <v>A</v>
          </cell>
          <cell r="J116" t="str">
            <v>E</v>
          </cell>
          <cell r="K116">
            <v>9872.2000000000007</v>
          </cell>
          <cell r="L116" t="str">
            <v>A</v>
          </cell>
          <cell r="M116" t="str">
            <v>E</v>
          </cell>
          <cell r="N116">
            <v>8882.5</v>
          </cell>
          <cell r="O116" t="str">
            <v>A</v>
          </cell>
          <cell r="P116" t="str">
            <v>E</v>
          </cell>
          <cell r="Q116">
            <v>2190</v>
          </cell>
          <cell r="R116" t="str">
            <v>A</v>
          </cell>
          <cell r="S116" t="str">
            <v>E</v>
          </cell>
          <cell r="T116">
            <v>13431.1</v>
          </cell>
          <cell r="U116" t="str">
            <v>A</v>
          </cell>
          <cell r="V116" t="str">
            <v>E</v>
          </cell>
          <cell r="W116">
            <v>4452.3999999999996</v>
          </cell>
          <cell r="X116" t="str">
            <v>A</v>
          </cell>
          <cell r="Y116" t="str">
            <v>E</v>
          </cell>
          <cell r="Z116">
            <v>1315.6</v>
          </cell>
          <cell r="AA116" t="str">
            <v>A</v>
          </cell>
          <cell r="AB116" t="str">
            <v>E</v>
          </cell>
          <cell r="AC116">
            <v>2491.6999999999998</v>
          </cell>
          <cell r="AD116" t="str">
            <v>A</v>
          </cell>
          <cell r="AE116" t="str">
            <v>E</v>
          </cell>
          <cell r="AF116">
            <v>1997</v>
          </cell>
          <cell r="AG116" t="str">
            <v>A</v>
          </cell>
          <cell r="AH116" t="str">
            <v>E</v>
          </cell>
          <cell r="AI116">
            <v>1692.5</v>
          </cell>
          <cell r="AJ116" t="str">
            <v>A</v>
          </cell>
          <cell r="AK116" t="str">
            <v>E</v>
          </cell>
          <cell r="AL116">
            <v>569.1</v>
          </cell>
          <cell r="AM116" t="str">
            <v>A</v>
          </cell>
          <cell r="AN116" t="str">
            <v>E</v>
          </cell>
          <cell r="AO116">
            <v>5013.6000000000004</v>
          </cell>
          <cell r="AP116" t="str">
            <v>A</v>
          </cell>
          <cell r="AQ116" t="str">
            <v>E</v>
          </cell>
          <cell r="AR116">
            <v>163.80000000000001</v>
          </cell>
          <cell r="AS116" t="str">
            <v>A</v>
          </cell>
          <cell r="AT116" t="str">
            <v>E</v>
          </cell>
          <cell r="AU116">
            <v>4849.8</v>
          </cell>
          <cell r="AV116" t="str">
            <v>A</v>
          </cell>
          <cell r="AW116" t="str">
            <v>E</v>
          </cell>
          <cell r="AX116">
            <v>-4919.0999999999958</v>
          </cell>
          <cell r="AY116" t="str">
            <v>A</v>
          </cell>
          <cell r="AZ116" t="str">
            <v>E</v>
          </cell>
        </row>
        <row r="117">
          <cell r="A117" t="str">
            <v>2018-Q3</v>
          </cell>
          <cell r="B117">
            <v>41525.800000000003</v>
          </cell>
          <cell r="C117" t="str">
            <v>A</v>
          </cell>
          <cell r="D117" t="str">
            <v>E</v>
          </cell>
          <cell r="E117">
            <v>41916.799999999996</v>
          </cell>
          <cell r="F117" t="str">
            <v>A</v>
          </cell>
          <cell r="G117" t="str">
            <v>E</v>
          </cell>
          <cell r="H117">
            <v>3131.7</v>
          </cell>
          <cell r="I117" t="str">
            <v>A</v>
          </cell>
          <cell r="J117" t="str">
            <v>E</v>
          </cell>
          <cell r="K117">
            <v>10189.4</v>
          </cell>
          <cell r="L117" t="str">
            <v>A</v>
          </cell>
          <cell r="M117" t="str">
            <v>E</v>
          </cell>
          <cell r="N117">
            <v>8897.7000000000007</v>
          </cell>
          <cell r="O117" t="str">
            <v>A</v>
          </cell>
          <cell r="P117" t="str">
            <v>E</v>
          </cell>
          <cell r="Q117">
            <v>2078.9</v>
          </cell>
          <cell r="R117" t="str">
            <v>A</v>
          </cell>
          <cell r="S117" t="str">
            <v>E</v>
          </cell>
          <cell r="T117">
            <v>13891.6</v>
          </cell>
          <cell r="U117" t="str">
            <v>A</v>
          </cell>
          <cell r="V117" t="str">
            <v>E</v>
          </cell>
          <cell r="W117">
            <v>4548.7</v>
          </cell>
          <cell r="X117" t="str">
            <v>A</v>
          </cell>
          <cell r="Y117" t="str">
            <v>E</v>
          </cell>
          <cell r="Z117">
            <v>1345.1</v>
          </cell>
          <cell r="AA117" t="str">
            <v>A</v>
          </cell>
          <cell r="AB117" t="str">
            <v>E</v>
          </cell>
          <cell r="AC117">
            <v>2541.4</v>
          </cell>
          <cell r="AD117" t="str">
            <v>A</v>
          </cell>
          <cell r="AE117" t="str">
            <v>E</v>
          </cell>
          <cell r="AF117">
            <v>1952.6</v>
          </cell>
          <cell r="AG117" t="str">
            <v>A</v>
          </cell>
          <cell r="AH117" t="str">
            <v>E</v>
          </cell>
          <cell r="AI117">
            <v>1670.6</v>
          </cell>
          <cell r="AJ117" t="str">
            <v>A</v>
          </cell>
          <cell r="AK117" t="str">
            <v>E</v>
          </cell>
          <cell r="AL117">
            <v>566.79999999999995</v>
          </cell>
          <cell r="AM117" t="str">
            <v>A</v>
          </cell>
          <cell r="AN117" t="str">
            <v>E</v>
          </cell>
          <cell r="AO117">
            <v>5065.6000000000004</v>
          </cell>
          <cell r="AP117" t="str">
            <v>A</v>
          </cell>
          <cell r="AQ117" t="str">
            <v>E</v>
          </cell>
          <cell r="AR117">
            <v>170.7</v>
          </cell>
          <cell r="AS117" t="str">
            <v>A</v>
          </cell>
          <cell r="AT117" t="str">
            <v>E</v>
          </cell>
          <cell r="AU117">
            <v>4894.9000000000005</v>
          </cell>
          <cell r="AV117" t="str">
            <v>A</v>
          </cell>
          <cell r="AW117" t="str">
            <v>E</v>
          </cell>
          <cell r="AX117">
            <v>-5285.8999999999933</v>
          </cell>
          <cell r="AY117" t="str">
            <v>A</v>
          </cell>
          <cell r="AZ117" t="str">
            <v>E</v>
          </cell>
        </row>
        <row r="118">
          <cell r="A118" t="str">
            <v>2018-Q4</v>
          </cell>
          <cell r="B118">
            <v>41909.800000000003</v>
          </cell>
          <cell r="C118" t="str">
            <v>A</v>
          </cell>
          <cell r="D118" t="str">
            <v>E</v>
          </cell>
          <cell r="E118">
            <v>41024.699999999997</v>
          </cell>
          <cell r="F118" t="str">
            <v>A</v>
          </cell>
          <cell r="G118" t="str">
            <v>E</v>
          </cell>
          <cell r="H118">
            <v>2880.1</v>
          </cell>
          <cell r="I118" t="str">
            <v>A</v>
          </cell>
          <cell r="J118" t="str">
            <v>E</v>
          </cell>
          <cell r="K118">
            <v>9805.7000000000007</v>
          </cell>
          <cell r="L118" t="str">
            <v>A</v>
          </cell>
          <cell r="M118" t="str">
            <v>E</v>
          </cell>
          <cell r="N118">
            <v>8517.4</v>
          </cell>
          <cell r="O118" t="str">
            <v>A</v>
          </cell>
          <cell r="P118" t="str">
            <v>E</v>
          </cell>
          <cell r="Q118">
            <v>2161.5</v>
          </cell>
          <cell r="R118" t="str">
            <v>A</v>
          </cell>
          <cell r="S118" t="str">
            <v>E</v>
          </cell>
          <cell r="T118">
            <v>13319.9</v>
          </cell>
          <cell r="U118" t="str">
            <v>A</v>
          </cell>
          <cell r="V118" t="str">
            <v>E</v>
          </cell>
          <cell r="W118">
            <v>4636</v>
          </cell>
          <cell r="X118" t="str">
            <v>A</v>
          </cell>
          <cell r="Y118" t="str">
            <v>E</v>
          </cell>
          <cell r="Z118">
            <v>1361</v>
          </cell>
          <cell r="AA118" t="str">
            <v>A</v>
          </cell>
          <cell r="AB118" t="str">
            <v>E</v>
          </cell>
          <cell r="AC118">
            <v>2583</v>
          </cell>
          <cell r="AD118" t="str">
            <v>A</v>
          </cell>
          <cell r="AE118" t="str">
            <v>E</v>
          </cell>
          <cell r="AF118">
            <v>1994.1</v>
          </cell>
          <cell r="AG118" t="str">
            <v>A</v>
          </cell>
          <cell r="AH118" t="str">
            <v>E</v>
          </cell>
          <cell r="AI118">
            <v>1700.1</v>
          </cell>
          <cell r="AJ118" t="str">
            <v>A</v>
          </cell>
          <cell r="AK118" t="str">
            <v>E</v>
          </cell>
          <cell r="AL118">
            <v>583.29999999999995</v>
          </cell>
          <cell r="AM118" t="str">
            <v>A</v>
          </cell>
          <cell r="AN118" t="str">
            <v>E</v>
          </cell>
          <cell r="AO118">
            <v>5333.9</v>
          </cell>
          <cell r="AP118" t="str">
            <v>A</v>
          </cell>
          <cell r="AQ118" t="str">
            <v>E</v>
          </cell>
          <cell r="AR118">
            <v>164.5</v>
          </cell>
          <cell r="AS118" t="str">
            <v>A</v>
          </cell>
          <cell r="AT118" t="str">
            <v>E</v>
          </cell>
          <cell r="AU118">
            <v>5169.3999999999996</v>
          </cell>
          <cell r="AV118" t="str">
            <v>A</v>
          </cell>
          <cell r="AW118" t="str">
            <v>E</v>
          </cell>
          <cell r="AX118">
            <v>-4284.2999999999938</v>
          </cell>
          <cell r="AY118" t="str">
            <v>A</v>
          </cell>
          <cell r="AZ118" t="str">
            <v>E</v>
          </cell>
        </row>
        <row r="119">
          <cell r="A119" t="str">
            <v>2019-Q1</v>
          </cell>
          <cell r="B119">
            <v>42306.5</v>
          </cell>
          <cell r="C119" t="str">
            <v>A</v>
          </cell>
          <cell r="D119" t="str">
            <v>E</v>
          </cell>
          <cell r="E119">
            <v>41800.599999999991</v>
          </cell>
          <cell r="F119" t="str">
            <v>A</v>
          </cell>
          <cell r="G119" t="str">
            <v>E</v>
          </cell>
          <cell r="H119">
            <v>2914.9</v>
          </cell>
          <cell r="I119" t="str">
            <v>A</v>
          </cell>
          <cell r="J119" t="str">
            <v>E</v>
          </cell>
          <cell r="K119">
            <v>9633.9</v>
          </cell>
          <cell r="L119" t="str">
            <v>A</v>
          </cell>
          <cell r="M119" t="str">
            <v>E</v>
          </cell>
          <cell r="N119">
            <v>8522.2000000000007</v>
          </cell>
          <cell r="O119" t="str">
            <v>A</v>
          </cell>
          <cell r="P119" t="str">
            <v>E</v>
          </cell>
          <cell r="Q119">
            <v>2004.3</v>
          </cell>
          <cell r="R119" t="str">
            <v>A</v>
          </cell>
          <cell r="S119" t="str">
            <v>E</v>
          </cell>
          <cell r="T119">
            <v>13965.5</v>
          </cell>
          <cell r="U119" t="str">
            <v>A</v>
          </cell>
          <cell r="V119" t="str">
            <v>E</v>
          </cell>
          <cell r="W119">
            <v>4983.1000000000004</v>
          </cell>
          <cell r="X119" t="str">
            <v>A</v>
          </cell>
          <cell r="Y119" t="str">
            <v>E</v>
          </cell>
          <cell r="Z119">
            <v>1231.5</v>
          </cell>
          <cell r="AA119" t="str">
            <v>A</v>
          </cell>
          <cell r="AB119" t="str">
            <v>E</v>
          </cell>
          <cell r="AC119">
            <v>2700.1</v>
          </cell>
          <cell r="AD119" t="str">
            <v>A</v>
          </cell>
          <cell r="AE119" t="str">
            <v>E</v>
          </cell>
          <cell r="AF119">
            <v>2024.2</v>
          </cell>
          <cell r="AG119" t="str">
            <v>A</v>
          </cell>
          <cell r="AH119" t="str">
            <v>E</v>
          </cell>
          <cell r="AI119">
            <v>1739</v>
          </cell>
          <cell r="AJ119" t="str">
            <v>A</v>
          </cell>
          <cell r="AK119" t="str">
            <v>E</v>
          </cell>
          <cell r="AL119">
            <v>604.1</v>
          </cell>
          <cell r="AM119" t="str">
            <v>A</v>
          </cell>
          <cell r="AN119" t="str">
            <v>E</v>
          </cell>
          <cell r="AO119">
            <v>5050.7</v>
          </cell>
          <cell r="AP119" t="str">
            <v>A</v>
          </cell>
          <cell r="AQ119" t="str">
            <v>E</v>
          </cell>
          <cell r="AR119">
            <v>171.6</v>
          </cell>
          <cell r="AS119" t="str">
            <v>A</v>
          </cell>
          <cell r="AT119" t="str">
            <v>E</v>
          </cell>
          <cell r="AU119">
            <v>4879.0999999999995</v>
          </cell>
          <cell r="AV119" t="str">
            <v>A</v>
          </cell>
          <cell r="AW119" t="str">
            <v>E</v>
          </cell>
          <cell r="AX119">
            <v>-4373.1999999999907</v>
          </cell>
          <cell r="AY119" t="str">
            <v>A</v>
          </cell>
          <cell r="AZ119" t="str">
            <v>E</v>
          </cell>
        </row>
        <row r="120">
          <cell r="A120" t="str">
            <v>2019-Q2</v>
          </cell>
          <cell r="B120">
            <v>42675</v>
          </cell>
          <cell r="C120" t="str">
            <v>A</v>
          </cell>
          <cell r="D120" t="str">
            <v>E</v>
          </cell>
          <cell r="E120">
            <v>42058.2</v>
          </cell>
          <cell r="F120" t="str">
            <v>A</v>
          </cell>
          <cell r="G120" t="str">
            <v>E</v>
          </cell>
          <cell r="H120">
            <v>3053</v>
          </cell>
          <cell r="I120" t="str">
            <v>A</v>
          </cell>
          <cell r="J120" t="str">
            <v>E</v>
          </cell>
          <cell r="K120">
            <v>9572.4</v>
          </cell>
          <cell r="L120" t="str">
            <v>A</v>
          </cell>
          <cell r="M120" t="str">
            <v>E</v>
          </cell>
          <cell r="N120">
            <v>8714.6</v>
          </cell>
          <cell r="O120" t="str">
            <v>A</v>
          </cell>
          <cell r="P120" t="str">
            <v>E</v>
          </cell>
          <cell r="Q120">
            <v>2339.8000000000002</v>
          </cell>
          <cell r="R120" t="str">
            <v>A</v>
          </cell>
          <cell r="S120" t="str">
            <v>E</v>
          </cell>
          <cell r="T120">
            <v>13349.1</v>
          </cell>
          <cell r="U120" t="str">
            <v>A</v>
          </cell>
          <cell r="V120" t="str">
            <v>E</v>
          </cell>
          <cell r="W120">
            <v>5184.2</v>
          </cell>
          <cell r="X120" t="str">
            <v>A</v>
          </cell>
          <cell r="Y120" t="str">
            <v>E</v>
          </cell>
          <cell r="Z120">
            <v>1270.9000000000001</v>
          </cell>
          <cell r="AA120" t="str">
            <v>A</v>
          </cell>
          <cell r="AB120" t="str">
            <v>E</v>
          </cell>
          <cell r="AC120">
            <v>2813.2</v>
          </cell>
          <cell r="AD120" t="str">
            <v>A</v>
          </cell>
          <cell r="AE120" t="str">
            <v>E</v>
          </cell>
          <cell r="AF120">
            <v>2092</v>
          </cell>
          <cell r="AG120" t="str">
            <v>A</v>
          </cell>
          <cell r="AH120" t="str">
            <v>E</v>
          </cell>
          <cell r="AI120">
            <v>1805.1</v>
          </cell>
          <cell r="AJ120" t="str">
            <v>A</v>
          </cell>
          <cell r="AK120" t="str">
            <v>E</v>
          </cell>
          <cell r="AL120">
            <v>578.5</v>
          </cell>
          <cell r="AM120" t="str">
            <v>A</v>
          </cell>
          <cell r="AN120" t="str">
            <v>E</v>
          </cell>
          <cell r="AO120">
            <v>5228.1000000000004</v>
          </cell>
          <cell r="AP120" t="str">
            <v>A</v>
          </cell>
          <cell r="AQ120" t="str">
            <v>E</v>
          </cell>
          <cell r="AR120">
            <v>180.4</v>
          </cell>
          <cell r="AS120" t="str">
            <v>A</v>
          </cell>
          <cell r="AT120" t="str">
            <v>E</v>
          </cell>
          <cell r="AU120">
            <v>5047.7000000000007</v>
          </cell>
          <cell r="AV120" t="str">
            <v>A</v>
          </cell>
          <cell r="AW120" t="str">
            <v>E</v>
          </cell>
          <cell r="AX120">
            <v>-4430.8999999999978</v>
          </cell>
          <cell r="AY120" t="str">
            <v>A</v>
          </cell>
          <cell r="AZ120" t="str">
            <v>E</v>
          </cell>
        </row>
        <row r="121">
          <cell r="A121" t="str">
            <v>2019-Q3</v>
          </cell>
          <cell r="B121">
            <v>42908.3</v>
          </cell>
          <cell r="C121" t="str">
            <v>A</v>
          </cell>
          <cell r="D121" t="str">
            <v>E</v>
          </cell>
          <cell r="E121">
            <v>42439.7</v>
          </cell>
          <cell r="F121" t="str">
            <v>A</v>
          </cell>
          <cell r="G121" t="str">
            <v>E</v>
          </cell>
          <cell r="H121">
            <v>2938</v>
          </cell>
          <cell r="I121" t="str">
            <v>A</v>
          </cell>
          <cell r="J121" t="str">
            <v>E</v>
          </cell>
          <cell r="K121">
            <v>9732.6</v>
          </cell>
          <cell r="L121" t="str">
            <v>A</v>
          </cell>
          <cell r="M121" t="str">
            <v>E</v>
          </cell>
          <cell r="N121">
            <v>8422.2000000000007</v>
          </cell>
          <cell r="O121" t="str">
            <v>A</v>
          </cell>
          <cell r="P121" t="str">
            <v>E</v>
          </cell>
          <cell r="Q121">
            <v>2317</v>
          </cell>
          <cell r="R121" t="str">
            <v>A</v>
          </cell>
          <cell r="S121" t="str">
            <v>E</v>
          </cell>
          <cell r="T121">
            <v>13626</v>
          </cell>
          <cell r="U121" t="str">
            <v>A</v>
          </cell>
          <cell r="V121" t="str">
            <v>E</v>
          </cell>
          <cell r="W121">
            <v>5155</v>
          </cell>
          <cell r="X121" t="str">
            <v>A</v>
          </cell>
          <cell r="Y121" t="str">
            <v>E</v>
          </cell>
          <cell r="Z121">
            <v>1322.9</v>
          </cell>
          <cell r="AA121" t="str">
            <v>A</v>
          </cell>
          <cell r="AB121" t="str">
            <v>E</v>
          </cell>
          <cell r="AC121">
            <v>2827.1</v>
          </cell>
          <cell r="AD121" t="str">
            <v>A</v>
          </cell>
          <cell r="AE121" t="str">
            <v>E</v>
          </cell>
          <cell r="AF121">
            <v>2161.8000000000002</v>
          </cell>
          <cell r="AG121" t="str">
            <v>A</v>
          </cell>
          <cell r="AH121" t="str">
            <v>E</v>
          </cell>
          <cell r="AI121">
            <v>1764.6</v>
          </cell>
          <cell r="AJ121" t="str">
            <v>A</v>
          </cell>
          <cell r="AK121" t="str">
            <v>E</v>
          </cell>
          <cell r="AL121">
            <v>594.70000000000005</v>
          </cell>
          <cell r="AM121" t="str">
            <v>A</v>
          </cell>
          <cell r="AN121" t="str">
            <v>E</v>
          </cell>
          <cell r="AO121">
            <v>5423.9</v>
          </cell>
          <cell r="AP121" t="str">
            <v>A</v>
          </cell>
          <cell r="AQ121" t="str">
            <v>E</v>
          </cell>
          <cell r="AR121">
            <v>217.8</v>
          </cell>
          <cell r="AS121" t="str">
            <v>A</v>
          </cell>
          <cell r="AT121" t="str">
            <v>E</v>
          </cell>
          <cell r="AU121">
            <v>5206.0999999999995</v>
          </cell>
          <cell r="AV121" t="str">
            <v>A</v>
          </cell>
          <cell r="AW121" t="str">
            <v>E</v>
          </cell>
          <cell r="AX121">
            <v>-4737.4999999999936</v>
          </cell>
          <cell r="AY121" t="str">
            <v>A</v>
          </cell>
          <cell r="AZ121" t="str">
            <v>E</v>
          </cell>
        </row>
        <row r="122">
          <cell r="A122" t="str">
            <v>2019-Q4</v>
          </cell>
          <cell r="B122">
            <v>43154.2</v>
          </cell>
          <cell r="C122" t="str">
            <v>A</v>
          </cell>
          <cell r="D122" t="str">
            <v>E</v>
          </cell>
          <cell r="E122">
            <v>42463.700000000004</v>
          </cell>
          <cell r="F122" t="str">
            <v>A</v>
          </cell>
          <cell r="G122" t="str">
            <v>E</v>
          </cell>
          <cell r="H122">
            <v>2997.7</v>
          </cell>
          <cell r="I122" t="str">
            <v>A</v>
          </cell>
          <cell r="J122" t="str">
            <v>E</v>
          </cell>
          <cell r="K122">
            <v>9729.9</v>
          </cell>
          <cell r="L122" t="str">
            <v>A</v>
          </cell>
          <cell r="M122" t="str">
            <v>E</v>
          </cell>
          <cell r="N122">
            <v>8287.1</v>
          </cell>
          <cell r="O122" t="str">
            <v>A</v>
          </cell>
          <cell r="P122" t="str">
            <v>E</v>
          </cell>
          <cell r="Q122">
            <v>2303</v>
          </cell>
          <cell r="R122" t="str">
            <v>A</v>
          </cell>
          <cell r="S122" t="str">
            <v>E</v>
          </cell>
          <cell r="T122">
            <v>13475.9</v>
          </cell>
          <cell r="U122" t="str">
            <v>A</v>
          </cell>
          <cell r="V122" t="str">
            <v>E</v>
          </cell>
          <cell r="W122">
            <v>5229</v>
          </cell>
          <cell r="X122" t="str">
            <v>A</v>
          </cell>
          <cell r="Y122" t="str">
            <v>E</v>
          </cell>
          <cell r="Z122">
            <v>1306.5999999999999</v>
          </cell>
          <cell r="AA122" t="str">
            <v>A</v>
          </cell>
          <cell r="AB122" t="str">
            <v>E</v>
          </cell>
          <cell r="AC122">
            <v>2935.5</v>
          </cell>
          <cell r="AD122" t="str">
            <v>A</v>
          </cell>
          <cell r="AE122" t="str">
            <v>E</v>
          </cell>
          <cell r="AF122">
            <v>2117.9</v>
          </cell>
          <cell r="AG122" t="str">
            <v>A</v>
          </cell>
          <cell r="AH122" t="str">
            <v>E</v>
          </cell>
          <cell r="AI122">
            <v>1783.8</v>
          </cell>
          <cell r="AJ122" t="str">
            <v>A</v>
          </cell>
          <cell r="AK122" t="str">
            <v>E</v>
          </cell>
          <cell r="AL122">
            <v>584.4</v>
          </cell>
          <cell r="AM122" t="str">
            <v>A</v>
          </cell>
          <cell r="AN122" t="str">
            <v>E</v>
          </cell>
          <cell r="AO122">
            <v>5371.1</v>
          </cell>
          <cell r="AP122" t="str">
            <v>A</v>
          </cell>
          <cell r="AQ122" t="str">
            <v>E</v>
          </cell>
          <cell r="AR122">
            <v>177.5</v>
          </cell>
          <cell r="AS122" t="str">
            <v>A</v>
          </cell>
          <cell r="AT122" t="str">
            <v>E</v>
          </cell>
          <cell r="AU122">
            <v>5193.6000000000004</v>
          </cell>
          <cell r="AV122" t="str">
            <v>A</v>
          </cell>
          <cell r="AW122" t="str">
            <v>E</v>
          </cell>
          <cell r="AX122">
            <v>-4503.1000000000076</v>
          </cell>
          <cell r="AY122" t="str">
            <v>A</v>
          </cell>
          <cell r="AZ122" t="str">
            <v>E</v>
          </cell>
        </row>
        <row r="123">
          <cell r="A123" t="str">
            <v>2020-Q1</v>
          </cell>
          <cell r="B123">
            <v>43445.4</v>
          </cell>
          <cell r="C123" t="str">
            <v>A</v>
          </cell>
          <cell r="D123" t="str">
            <v>E</v>
          </cell>
          <cell r="E123">
            <v>42042.100000000006</v>
          </cell>
          <cell r="F123" t="str">
            <v>A</v>
          </cell>
          <cell r="G123" t="str">
            <v>E</v>
          </cell>
          <cell r="H123">
            <v>3010.3</v>
          </cell>
          <cell r="I123" t="str">
            <v>A</v>
          </cell>
          <cell r="J123" t="str">
            <v>E</v>
          </cell>
          <cell r="K123">
            <v>9602</v>
          </cell>
          <cell r="L123" t="str">
            <v>A</v>
          </cell>
          <cell r="M123" t="str">
            <v>E</v>
          </cell>
          <cell r="N123">
            <v>8319.1</v>
          </cell>
          <cell r="O123" t="str">
            <v>A</v>
          </cell>
          <cell r="P123" t="str">
            <v>E</v>
          </cell>
          <cell r="Q123">
            <v>2409.5</v>
          </cell>
          <cell r="R123" t="str">
            <v>A</v>
          </cell>
          <cell r="S123" t="str">
            <v>E</v>
          </cell>
          <cell r="T123">
            <v>13221.8</v>
          </cell>
          <cell r="U123" t="str">
            <v>A</v>
          </cell>
          <cell r="V123" t="str">
            <v>E</v>
          </cell>
          <cell r="W123">
            <v>5099.8999999999996</v>
          </cell>
          <cell r="X123" t="str">
            <v>A</v>
          </cell>
          <cell r="Y123" t="str">
            <v>E</v>
          </cell>
          <cell r="Z123">
            <v>1618.4</v>
          </cell>
          <cell r="AA123" t="str">
            <v>A</v>
          </cell>
          <cell r="AB123" t="str">
            <v>E</v>
          </cell>
          <cell r="AC123">
            <v>2693.9</v>
          </cell>
          <cell r="AD123" t="str">
            <v>A</v>
          </cell>
          <cell r="AE123" t="str">
            <v>E</v>
          </cell>
          <cell r="AF123">
            <v>2026.8</v>
          </cell>
          <cell r="AG123" t="str">
            <v>A</v>
          </cell>
          <cell r="AH123" t="str">
            <v>E</v>
          </cell>
          <cell r="AI123">
            <v>1769.2</v>
          </cell>
          <cell r="AJ123" t="str">
            <v>A</v>
          </cell>
          <cell r="AK123" t="str">
            <v>E</v>
          </cell>
          <cell r="AL123">
            <v>590.29999999999995</v>
          </cell>
          <cell r="AM123" t="str">
            <v>A</v>
          </cell>
          <cell r="AN123" t="str">
            <v>E</v>
          </cell>
          <cell r="AO123">
            <v>5317.7</v>
          </cell>
          <cell r="AP123" t="str">
            <v>A</v>
          </cell>
          <cell r="AQ123" t="str">
            <v>E</v>
          </cell>
          <cell r="AR123">
            <v>174.4</v>
          </cell>
          <cell r="AS123" t="str">
            <v>A</v>
          </cell>
          <cell r="AT123" t="str">
            <v>E</v>
          </cell>
          <cell r="AU123">
            <v>5143.3</v>
          </cell>
          <cell r="AV123" t="str">
            <v>A</v>
          </cell>
          <cell r="AW123" t="str">
            <v>E</v>
          </cell>
          <cell r="AX123">
            <v>-3740.0000000000045</v>
          </cell>
          <cell r="AY123" t="str">
            <v>A</v>
          </cell>
          <cell r="AZ123" t="str">
            <v>E</v>
          </cell>
        </row>
        <row r="124">
          <cell r="A124" t="str">
            <v>2020-Q2</v>
          </cell>
          <cell r="B124">
            <v>39284.1</v>
          </cell>
          <cell r="C124" t="str">
            <v>A</v>
          </cell>
          <cell r="D124" t="str">
            <v>E</v>
          </cell>
          <cell r="E124">
            <v>38524.199999999997</v>
          </cell>
          <cell r="F124" t="str">
            <v>A</v>
          </cell>
          <cell r="G124" t="str">
            <v>E</v>
          </cell>
          <cell r="H124">
            <v>2598</v>
          </cell>
          <cell r="I124" t="str">
            <v>A</v>
          </cell>
          <cell r="J124" t="str">
            <v>E</v>
          </cell>
          <cell r="K124">
            <v>8201.4</v>
          </cell>
          <cell r="L124" t="str">
            <v>A</v>
          </cell>
          <cell r="M124" t="str">
            <v>E</v>
          </cell>
          <cell r="N124">
            <v>6553.2</v>
          </cell>
          <cell r="O124" t="str">
            <v>A</v>
          </cell>
          <cell r="P124" t="str">
            <v>E</v>
          </cell>
          <cell r="Q124">
            <v>2277.6</v>
          </cell>
          <cell r="R124" t="str">
            <v>A</v>
          </cell>
          <cell r="S124" t="str">
            <v>E</v>
          </cell>
          <cell r="T124">
            <v>12042.5</v>
          </cell>
          <cell r="U124" t="str">
            <v>A</v>
          </cell>
          <cell r="V124" t="str">
            <v>E</v>
          </cell>
          <cell r="W124">
            <v>5140.6000000000004</v>
          </cell>
          <cell r="X124" t="str">
            <v>A</v>
          </cell>
          <cell r="Y124" t="str">
            <v>E</v>
          </cell>
          <cell r="Z124">
            <v>1565.6</v>
          </cell>
          <cell r="AA124" t="str">
            <v>A</v>
          </cell>
          <cell r="AB124" t="str">
            <v>E</v>
          </cell>
          <cell r="AC124">
            <v>2627.8</v>
          </cell>
          <cell r="AD124" t="str">
            <v>A</v>
          </cell>
          <cell r="AE124" t="str">
            <v>E</v>
          </cell>
          <cell r="AF124">
            <v>1927.9</v>
          </cell>
          <cell r="AG124" t="str">
            <v>A</v>
          </cell>
          <cell r="AH124" t="str">
            <v>E</v>
          </cell>
          <cell r="AI124">
            <v>1752.6</v>
          </cell>
          <cell r="AJ124" t="str">
            <v>A</v>
          </cell>
          <cell r="AK124" t="str">
            <v>E</v>
          </cell>
          <cell r="AL124">
            <v>390.2</v>
          </cell>
          <cell r="AM124" t="str">
            <v>A</v>
          </cell>
          <cell r="AN124" t="str">
            <v>E</v>
          </cell>
          <cell r="AO124">
            <v>4629.6000000000004</v>
          </cell>
          <cell r="AP124" t="str">
            <v>A</v>
          </cell>
          <cell r="AQ124" t="str">
            <v>E</v>
          </cell>
          <cell r="AR124">
            <v>167.5</v>
          </cell>
          <cell r="AS124" t="str">
            <v>A</v>
          </cell>
          <cell r="AT124" t="str">
            <v>E</v>
          </cell>
          <cell r="AU124">
            <v>4462.1000000000004</v>
          </cell>
          <cell r="AV124" t="str">
            <v>A</v>
          </cell>
          <cell r="AW124" t="str">
            <v>E</v>
          </cell>
          <cell r="AX124">
            <v>-3702.1999999999989</v>
          </cell>
          <cell r="AY124" t="str">
            <v>A</v>
          </cell>
          <cell r="AZ124" t="str">
            <v>E</v>
          </cell>
        </row>
        <row r="125">
          <cell r="A125" t="str">
            <v>2020-Q3</v>
          </cell>
          <cell r="B125">
            <v>40722</v>
          </cell>
          <cell r="C125" t="str">
            <v>A</v>
          </cell>
          <cell r="D125" t="str">
            <v>E</v>
          </cell>
          <cell r="E125">
            <v>40296</v>
          </cell>
          <cell r="F125" t="str">
            <v>A</v>
          </cell>
          <cell r="G125" t="str">
            <v>E</v>
          </cell>
          <cell r="H125">
            <v>2350.1999999999998</v>
          </cell>
          <cell r="I125" t="str">
            <v>A</v>
          </cell>
          <cell r="J125" t="str">
            <v>E</v>
          </cell>
          <cell r="K125">
            <v>9051.2000000000007</v>
          </cell>
          <cell r="L125" t="str">
            <v>A</v>
          </cell>
          <cell r="M125" t="str">
            <v>E</v>
          </cell>
          <cell r="N125">
            <v>8123.6</v>
          </cell>
          <cell r="O125" t="str">
            <v>A</v>
          </cell>
          <cell r="P125" t="str">
            <v>E</v>
          </cell>
          <cell r="Q125">
            <v>2398.3000000000002</v>
          </cell>
          <cell r="R125" t="str">
            <v>A</v>
          </cell>
          <cell r="S125" t="str">
            <v>E</v>
          </cell>
          <cell r="T125">
            <v>12725.5</v>
          </cell>
          <cell r="U125" t="str">
            <v>A</v>
          </cell>
          <cell r="V125" t="str">
            <v>E</v>
          </cell>
          <cell r="W125">
            <v>5316.3</v>
          </cell>
          <cell r="X125" t="str">
            <v>A</v>
          </cell>
          <cell r="Y125" t="str">
            <v>E</v>
          </cell>
          <cell r="Z125">
            <v>1571.9</v>
          </cell>
          <cell r="AA125" t="str">
            <v>A</v>
          </cell>
          <cell r="AB125" t="str">
            <v>E</v>
          </cell>
          <cell r="AC125">
            <v>2702.2</v>
          </cell>
          <cell r="AD125" t="str">
            <v>A</v>
          </cell>
          <cell r="AE125" t="str">
            <v>E</v>
          </cell>
          <cell r="AF125">
            <v>1969.9</v>
          </cell>
          <cell r="AG125" t="str">
            <v>A</v>
          </cell>
          <cell r="AH125" t="str">
            <v>E</v>
          </cell>
          <cell r="AI125">
            <v>1763.7</v>
          </cell>
          <cell r="AJ125" t="str">
            <v>A</v>
          </cell>
          <cell r="AK125" t="str">
            <v>E</v>
          </cell>
          <cell r="AL125">
            <v>446.8</v>
          </cell>
          <cell r="AM125" t="str">
            <v>A</v>
          </cell>
          <cell r="AN125" t="str">
            <v>E</v>
          </cell>
          <cell r="AO125">
            <v>4941.1000000000004</v>
          </cell>
          <cell r="AP125" t="str">
            <v>A</v>
          </cell>
          <cell r="AQ125" t="str">
            <v>E</v>
          </cell>
          <cell r="AR125">
            <v>172.7</v>
          </cell>
          <cell r="AS125" t="str">
            <v>A</v>
          </cell>
          <cell r="AT125" t="str">
            <v>E</v>
          </cell>
          <cell r="AU125">
            <v>4768.4000000000005</v>
          </cell>
          <cell r="AV125" t="str">
            <v>A</v>
          </cell>
          <cell r="AW125" t="str">
            <v>E</v>
          </cell>
          <cell r="AX125">
            <v>-4342.4000000000005</v>
          </cell>
          <cell r="AY125" t="str">
            <v>A</v>
          </cell>
          <cell r="AZ125" t="str">
            <v>E</v>
          </cell>
        </row>
        <row r="126">
          <cell r="A126" t="str">
            <v>2020-Q4</v>
          </cell>
          <cell r="B126">
            <v>42148</v>
          </cell>
          <cell r="C126" t="str">
            <v>A</v>
          </cell>
          <cell r="D126" t="str">
            <v>E</v>
          </cell>
          <cell r="E126">
            <v>42556.500000000007</v>
          </cell>
          <cell r="F126" t="str">
            <v>A</v>
          </cell>
          <cell r="G126" t="str">
            <v>E</v>
          </cell>
          <cell r="H126">
            <v>2713.4</v>
          </cell>
          <cell r="I126" t="str">
            <v>A</v>
          </cell>
          <cell r="J126" t="str">
            <v>E</v>
          </cell>
          <cell r="K126">
            <v>9535.7999999999993</v>
          </cell>
          <cell r="L126" t="str">
            <v>A</v>
          </cell>
          <cell r="M126" t="str">
            <v>E</v>
          </cell>
          <cell r="N126">
            <v>8336.9</v>
          </cell>
          <cell r="O126" t="str">
            <v>A</v>
          </cell>
          <cell r="P126" t="str">
            <v>E</v>
          </cell>
          <cell r="Q126">
            <v>2381</v>
          </cell>
          <cell r="R126" t="str">
            <v>A</v>
          </cell>
          <cell r="S126" t="str">
            <v>E</v>
          </cell>
          <cell r="T126">
            <v>13749.7</v>
          </cell>
          <cell r="U126" t="str">
            <v>A</v>
          </cell>
          <cell r="V126" t="str">
            <v>E</v>
          </cell>
          <cell r="W126">
            <v>5542.4</v>
          </cell>
          <cell r="X126" t="str">
            <v>A</v>
          </cell>
          <cell r="Y126" t="str">
            <v>E</v>
          </cell>
          <cell r="Z126">
            <v>1622.9</v>
          </cell>
          <cell r="AA126" t="str">
            <v>A</v>
          </cell>
          <cell r="AB126" t="str">
            <v>E</v>
          </cell>
          <cell r="AC126">
            <v>2815.3</v>
          </cell>
          <cell r="AD126" t="str">
            <v>A</v>
          </cell>
          <cell r="AE126" t="str">
            <v>E</v>
          </cell>
          <cell r="AF126">
            <v>1954</v>
          </cell>
          <cell r="AG126" t="str">
            <v>A</v>
          </cell>
          <cell r="AH126" t="str">
            <v>E</v>
          </cell>
          <cell r="AI126">
            <v>1771.9</v>
          </cell>
          <cell r="AJ126" t="str">
            <v>A</v>
          </cell>
          <cell r="AK126" t="str">
            <v>E</v>
          </cell>
          <cell r="AL126">
            <v>470.1</v>
          </cell>
          <cell r="AM126" t="str">
            <v>A</v>
          </cell>
          <cell r="AN126" t="str">
            <v>E</v>
          </cell>
          <cell r="AO126">
            <v>5038.8999999999996</v>
          </cell>
          <cell r="AP126" t="str">
            <v>A</v>
          </cell>
          <cell r="AQ126" t="str">
            <v>E</v>
          </cell>
          <cell r="AR126">
            <v>183.7</v>
          </cell>
          <cell r="AS126" t="str">
            <v>A</v>
          </cell>
          <cell r="AT126" t="str">
            <v>E</v>
          </cell>
          <cell r="AU126">
            <v>4855.2</v>
          </cell>
          <cell r="AV126" t="str">
            <v>A</v>
          </cell>
          <cell r="AW126" t="str">
            <v>E</v>
          </cell>
          <cell r="AX126">
            <v>-5263.7000000000071</v>
          </cell>
          <cell r="AY126" t="str">
            <v>A</v>
          </cell>
          <cell r="AZ126" t="str">
            <v>E</v>
          </cell>
        </row>
        <row r="127">
          <cell r="A127" t="str">
            <v>2021-Q1</v>
          </cell>
          <cell r="B127">
            <v>43003.6</v>
          </cell>
          <cell r="C127" t="str">
            <v>P</v>
          </cell>
          <cell r="D127" t="str">
            <v>E</v>
          </cell>
          <cell r="E127">
            <v>42545.5</v>
          </cell>
          <cell r="F127" t="str">
            <v>P</v>
          </cell>
          <cell r="G127" t="str">
            <v>E</v>
          </cell>
          <cell r="H127">
            <v>2390.6999999999998</v>
          </cell>
          <cell r="I127" t="str">
            <v>P</v>
          </cell>
          <cell r="J127" t="str">
            <v>E</v>
          </cell>
          <cell r="K127">
            <v>9635.2000000000007</v>
          </cell>
          <cell r="L127" t="str">
            <v>P</v>
          </cell>
          <cell r="M127" t="str">
            <v>E</v>
          </cell>
          <cell r="N127">
            <v>8549.7999999999993</v>
          </cell>
          <cell r="O127" t="str">
            <v>P</v>
          </cell>
          <cell r="P127" t="str">
            <v>E</v>
          </cell>
          <cell r="Q127">
            <v>2255.9</v>
          </cell>
          <cell r="R127" t="str">
            <v>P</v>
          </cell>
          <cell r="S127" t="str">
            <v>E</v>
          </cell>
          <cell r="T127">
            <v>13889.3</v>
          </cell>
          <cell r="U127" t="str">
            <v>P</v>
          </cell>
          <cell r="V127" t="str">
            <v>E</v>
          </cell>
          <cell r="W127">
            <v>5620.6</v>
          </cell>
          <cell r="X127" t="str">
            <v>P</v>
          </cell>
          <cell r="Y127" t="str">
            <v>E</v>
          </cell>
          <cell r="Z127">
            <v>1610.3</v>
          </cell>
          <cell r="AA127" t="str">
            <v>P</v>
          </cell>
          <cell r="AB127" t="str">
            <v>E</v>
          </cell>
          <cell r="AC127">
            <v>2892</v>
          </cell>
          <cell r="AD127" t="str">
            <v>P</v>
          </cell>
          <cell r="AE127" t="str">
            <v>E</v>
          </cell>
          <cell r="AF127">
            <v>1983.3</v>
          </cell>
          <cell r="AG127" t="str">
            <v>P</v>
          </cell>
          <cell r="AH127" t="str">
            <v>E</v>
          </cell>
          <cell r="AI127">
            <v>1806.5</v>
          </cell>
          <cell r="AJ127" t="str">
            <v>P</v>
          </cell>
          <cell r="AK127" t="str">
            <v>E</v>
          </cell>
          <cell r="AL127">
            <v>461.7</v>
          </cell>
          <cell r="AM127" t="str">
            <v>P</v>
          </cell>
          <cell r="AN127" t="str">
            <v>E</v>
          </cell>
          <cell r="AO127">
            <v>5154.3</v>
          </cell>
          <cell r="AP127" t="str">
            <v>P</v>
          </cell>
          <cell r="AQ127" t="str">
            <v>E</v>
          </cell>
          <cell r="AR127">
            <v>181.4</v>
          </cell>
          <cell r="AS127" t="str">
            <v>P</v>
          </cell>
          <cell r="AT127" t="str">
            <v>E</v>
          </cell>
          <cell r="AU127">
            <v>4972.9000000000005</v>
          </cell>
          <cell r="AV127" t="str">
            <v>P</v>
          </cell>
          <cell r="AW127" t="str">
            <v>E</v>
          </cell>
          <cell r="AX127">
            <v>-4514.800000000002</v>
          </cell>
          <cell r="AY127" t="str">
            <v>P</v>
          </cell>
          <cell r="AZ127" t="str">
            <v>E</v>
          </cell>
        </row>
        <row r="128">
          <cell r="A128" t="str">
            <v>2021-Q2</v>
          </cell>
          <cell r="B128">
            <v>43789.7</v>
          </cell>
          <cell r="C128" t="str">
            <v>P</v>
          </cell>
          <cell r="D128" t="str">
            <v>E</v>
          </cell>
          <cell r="E128">
            <v>43182.999999999993</v>
          </cell>
          <cell r="F128" t="str">
            <v>P</v>
          </cell>
          <cell r="G128" t="str">
            <v>E</v>
          </cell>
          <cell r="H128">
            <v>2484.1999999999998</v>
          </cell>
          <cell r="I128" t="str">
            <v>P</v>
          </cell>
          <cell r="J128" t="str">
            <v>E</v>
          </cell>
          <cell r="K128">
            <v>9670.2999999999993</v>
          </cell>
          <cell r="L128" t="str">
            <v>P</v>
          </cell>
          <cell r="M128" t="str">
            <v>E</v>
          </cell>
          <cell r="N128">
            <v>8144.6</v>
          </cell>
          <cell r="O128" t="str">
            <v>P</v>
          </cell>
          <cell r="P128" t="str">
            <v>E</v>
          </cell>
          <cell r="Q128">
            <v>2265.8000000000002</v>
          </cell>
          <cell r="R128" t="str">
            <v>P</v>
          </cell>
          <cell r="S128" t="str">
            <v>E</v>
          </cell>
          <cell r="T128">
            <v>14121.5</v>
          </cell>
          <cell r="U128" t="str">
            <v>P</v>
          </cell>
          <cell r="V128" t="str">
            <v>E</v>
          </cell>
          <cell r="W128">
            <v>5652.9</v>
          </cell>
          <cell r="X128" t="str">
            <v>P</v>
          </cell>
          <cell r="Y128" t="str">
            <v>E</v>
          </cell>
          <cell r="Z128">
            <v>1583.1</v>
          </cell>
          <cell r="AA128" t="str">
            <v>P</v>
          </cell>
          <cell r="AB128" t="str">
            <v>E</v>
          </cell>
          <cell r="AC128">
            <v>2996.6</v>
          </cell>
          <cell r="AD128" t="str">
            <v>P</v>
          </cell>
          <cell r="AE128" t="str">
            <v>E</v>
          </cell>
          <cell r="AF128">
            <v>2001.5</v>
          </cell>
          <cell r="AG128" t="str">
            <v>P</v>
          </cell>
          <cell r="AH128" t="str">
            <v>E</v>
          </cell>
          <cell r="AI128">
            <v>1820.4</v>
          </cell>
          <cell r="AJ128" t="str">
            <v>P</v>
          </cell>
          <cell r="AK128" t="str">
            <v>E</v>
          </cell>
          <cell r="AL128">
            <v>586.70000000000005</v>
          </cell>
          <cell r="AM128" t="str">
            <v>P</v>
          </cell>
          <cell r="AN128" t="str">
            <v>E</v>
          </cell>
          <cell r="AO128">
            <v>5268.6</v>
          </cell>
          <cell r="AP128" t="str">
            <v>P</v>
          </cell>
          <cell r="AQ128" t="str">
            <v>E</v>
          </cell>
          <cell r="AR128">
            <v>196</v>
          </cell>
          <cell r="AS128" t="str">
            <v>P</v>
          </cell>
          <cell r="AT128" t="str">
            <v>E</v>
          </cell>
          <cell r="AU128">
            <v>5072.6000000000004</v>
          </cell>
          <cell r="AV128" t="str">
            <v>P</v>
          </cell>
          <cell r="AW128" t="str">
            <v>E</v>
          </cell>
          <cell r="AX128">
            <v>-4465.899999999996</v>
          </cell>
          <cell r="AY128" t="str">
            <v>P</v>
          </cell>
          <cell r="AZ128" t="str">
            <v>E</v>
          </cell>
        </row>
        <row r="129">
          <cell r="A129" t="str">
            <v>2021-Q3</v>
          </cell>
          <cell r="B129">
            <v>44155.8</v>
          </cell>
          <cell r="C129" t="str">
            <v>P</v>
          </cell>
          <cell r="D129" t="str">
            <v>E</v>
          </cell>
          <cell r="E129">
            <v>43129.80000000001</v>
          </cell>
          <cell r="F129" t="str">
            <v>P</v>
          </cell>
          <cell r="G129" t="str">
            <v>E</v>
          </cell>
          <cell r="H129">
            <v>2746.1</v>
          </cell>
          <cell r="I129" t="str">
            <v>P</v>
          </cell>
          <cell r="J129" t="str">
            <v>E</v>
          </cell>
          <cell r="K129">
            <v>9561</v>
          </cell>
          <cell r="L129" t="str">
            <v>P</v>
          </cell>
          <cell r="M129" t="str">
            <v>E</v>
          </cell>
          <cell r="N129">
            <v>9100.4</v>
          </cell>
          <cell r="O129" t="str">
            <v>P</v>
          </cell>
          <cell r="P129" t="str">
            <v>E</v>
          </cell>
          <cell r="Q129">
            <v>2128.4</v>
          </cell>
          <cell r="R129" t="str">
            <v>P</v>
          </cell>
          <cell r="S129" t="str">
            <v>E</v>
          </cell>
          <cell r="T129">
            <v>14149</v>
          </cell>
          <cell r="U129" t="str">
            <v>P</v>
          </cell>
          <cell r="V129" t="str">
            <v>E</v>
          </cell>
          <cell r="W129">
            <v>5653.8</v>
          </cell>
          <cell r="X129" t="str">
            <v>P</v>
          </cell>
          <cell r="Y129" t="str">
            <v>E</v>
          </cell>
          <cell r="Z129">
            <v>1591.7</v>
          </cell>
          <cell r="AA129" t="str">
            <v>P</v>
          </cell>
          <cell r="AB129" t="str">
            <v>E</v>
          </cell>
          <cell r="AC129">
            <v>3000.8</v>
          </cell>
          <cell r="AD129" t="str">
            <v>P</v>
          </cell>
          <cell r="AE129" t="str">
            <v>E</v>
          </cell>
          <cell r="AF129">
            <v>1934.3</v>
          </cell>
          <cell r="AG129" t="str">
            <v>P</v>
          </cell>
          <cell r="AH129" t="str">
            <v>E</v>
          </cell>
          <cell r="AI129">
            <v>1837.3</v>
          </cell>
          <cell r="AJ129" t="str">
            <v>P</v>
          </cell>
          <cell r="AK129" t="str">
            <v>E</v>
          </cell>
          <cell r="AL129">
            <v>527.4</v>
          </cell>
          <cell r="AM129" t="str">
            <v>P</v>
          </cell>
          <cell r="AN129" t="str">
            <v>E</v>
          </cell>
          <cell r="AO129">
            <v>5299.5</v>
          </cell>
          <cell r="AP129" t="str">
            <v>P</v>
          </cell>
          <cell r="AQ129" t="str">
            <v>E</v>
          </cell>
          <cell r="AR129">
            <v>190.8</v>
          </cell>
          <cell r="AS129" t="str">
            <v>P</v>
          </cell>
          <cell r="AT129" t="str">
            <v>E</v>
          </cell>
          <cell r="AU129">
            <v>5108.7</v>
          </cell>
          <cell r="AV129" t="str">
            <v>P</v>
          </cell>
          <cell r="AW129" t="str">
            <v>E</v>
          </cell>
          <cell r="AX129">
            <v>-4082.7000000000071</v>
          </cell>
          <cell r="AY129" t="str">
            <v>P</v>
          </cell>
          <cell r="AZ129" t="str">
            <v>E</v>
          </cell>
        </row>
        <row r="130">
          <cell r="A130" t="str">
            <v>2021-Q4</v>
          </cell>
          <cell r="B130">
            <v>44416</v>
          </cell>
          <cell r="C130" t="str">
            <v>P</v>
          </cell>
          <cell r="D130" t="str">
            <v>E</v>
          </cell>
          <cell r="E130">
            <v>43190.5</v>
          </cell>
          <cell r="F130" t="str">
            <v>P</v>
          </cell>
          <cell r="G130" t="str">
            <v>E</v>
          </cell>
          <cell r="H130">
            <v>2371.1999999999998</v>
          </cell>
          <cell r="I130" t="str">
            <v>P</v>
          </cell>
          <cell r="J130" t="str">
            <v>E</v>
          </cell>
          <cell r="K130">
            <v>9589.4</v>
          </cell>
          <cell r="L130" t="str">
            <v>P</v>
          </cell>
          <cell r="M130" t="str">
            <v>E</v>
          </cell>
          <cell r="N130">
            <v>8835.6</v>
          </cell>
          <cell r="O130" t="str">
            <v>P</v>
          </cell>
          <cell r="P130" t="str">
            <v>E</v>
          </cell>
          <cell r="Q130">
            <v>2172.5</v>
          </cell>
          <cell r="R130" t="str">
            <v>P</v>
          </cell>
          <cell r="S130" t="str">
            <v>E</v>
          </cell>
          <cell r="T130">
            <v>14395.3</v>
          </cell>
          <cell r="U130" t="str">
            <v>P</v>
          </cell>
          <cell r="V130" t="str">
            <v>E</v>
          </cell>
          <cell r="W130">
            <v>5634.4</v>
          </cell>
          <cell r="X130" t="str">
            <v>P</v>
          </cell>
          <cell r="Y130" t="str">
            <v>E</v>
          </cell>
          <cell r="Z130">
            <v>1576.7</v>
          </cell>
          <cell r="AA130" t="str">
            <v>P</v>
          </cell>
          <cell r="AB130" t="str">
            <v>E</v>
          </cell>
          <cell r="AC130">
            <v>3111.4</v>
          </cell>
          <cell r="AD130" t="str">
            <v>P</v>
          </cell>
          <cell r="AE130" t="str">
            <v>E</v>
          </cell>
          <cell r="AF130">
            <v>1999.9</v>
          </cell>
          <cell r="AG130" t="str">
            <v>P</v>
          </cell>
          <cell r="AH130" t="str">
            <v>E</v>
          </cell>
          <cell r="AI130">
            <v>1830.4</v>
          </cell>
          <cell r="AJ130" t="str">
            <v>P</v>
          </cell>
          <cell r="AK130" t="str">
            <v>E</v>
          </cell>
          <cell r="AL130">
            <v>509.3</v>
          </cell>
          <cell r="AM130" t="str">
            <v>P</v>
          </cell>
          <cell r="AN130" t="str">
            <v>E</v>
          </cell>
          <cell r="AO130">
            <v>5527</v>
          </cell>
          <cell r="AP130" t="str">
            <v>P</v>
          </cell>
          <cell r="AQ130" t="str">
            <v>E</v>
          </cell>
          <cell r="AR130">
            <v>196.9</v>
          </cell>
          <cell r="AS130" t="str">
            <v>P</v>
          </cell>
          <cell r="AT130" t="str">
            <v>E</v>
          </cell>
          <cell r="AU130">
            <v>5330.1</v>
          </cell>
          <cell r="AV130" t="str">
            <v>P</v>
          </cell>
          <cell r="AW130" t="str">
            <v>E</v>
          </cell>
          <cell r="AX130">
            <v>-4104.6000000000004</v>
          </cell>
          <cell r="AY130" t="str">
            <v>P</v>
          </cell>
          <cell r="AZ130" t="str">
            <v>E</v>
          </cell>
        </row>
        <row r="131">
          <cell r="A131" t="str">
            <v>2022-Q1</v>
          </cell>
          <cell r="B131">
            <v>44990.400000000001</v>
          </cell>
          <cell r="C131" t="str">
            <v>P</v>
          </cell>
          <cell r="D131" t="str">
            <v>E</v>
          </cell>
          <cell r="E131">
            <v>45549.599999999999</v>
          </cell>
          <cell r="F131" t="str">
            <v>P</v>
          </cell>
          <cell r="G131" t="str">
            <v>E</v>
          </cell>
          <cell r="H131">
            <v>2455</v>
          </cell>
          <cell r="I131" t="str">
            <v>P</v>
          </cell>
          <cell r="J131" t="str">
            <v>E</v>
          </cell>
          <cell r="K131">
            <v>9599.1</v>
          </cell>
          <cell r="L131" t="str">
            <v>P</v>
          </cell>
          <cell r="M131" t="str">
            <v>E</v>
          </cell>
          <cell r="N131">
            <v>8465.2999999999993</v>
          </cell>
          <cell r="O131" t="str">
            <v>P</v>
          </cell>
          <cell r="P131" t="str">
            <v>E</v>
          </cell>
          <cell r="Q131">
            <v>2344.4</v>
          </cell>
          <cell r="R131" t="str">
            <v>P</v>
          </cell>
          <cell r="S131" t="str">
            <v>E</v>
          </cell>
          <cell r="T131">
            <v>15058.1</v>
          </cell>
          <cell r="U131" t="str">
            <v>P</v>
          </cell>
          <cell r="V131" t="str">
            <v>E</v>
          </cell>
          <cell r="W131">
            <v>6979.5</v>
          </cell>
          <cell r="X131" t="str">
            <v>P</v>
          </cell>
          <cell r="Y131" t="str">
            <v>E</v>
          </cell>
          <cell r="Z131">
            <v>1605.4</v>
          </cell>
          <cell r="AA131" t="str">
            <v>P</v>
          </cell>
          <cell r="AB131" t="str">
            <v>E</v>
          </cell>
          <cell r="AC131">
            <v>3087.1</v>
          </cell>
          <cell r="AD131" t="str">
            <v>P</v>
          </cell>
          <cell r="AE131" t="str">
            <v>E</v>
          </cell>
          <cell r="AF131">
            <v>2063.6</v>
          </cell>
          <cell r="AG131" t="str">
            <v>P</v>
          </cell>
          <cell r="AH131" t="str">
            <v>E</v>
          </cell>
          <cell r="AI131">
            <v>1835.8</v>
          </cell>
          <cell r="AJ131" t="str">
            <v>P</v>
          </cell>
          <cell r="AK131" t="str">
            <v>E</v>
          </cell>
          <cell r="AL131">
            <v>521.6</v>
          </cell>
          <cell r="AM131" t="str">
            <v>P</v>
          </cell>
          <cell r="AN131" t="str">
            <v>E</v>
          </cell>
          <cell r="AO131">
            <v>5426.9</v>
          </cell>
          <cell r="AP131" t="str">
            <v>P</v>
          </cell>
          <cell r="AQ131" t="str">
            <v>E</v>
          </cell>
          <cell r="AR131">
            <v>194.3</v>
          </cell>
          <cell r="AS131" t="str">
            <v>P</v>
          </cell>
          <cell r="AT131" t="str">
            <v>E</v>
          </cell>
          <cell r="AU131">
            <v>5232.5999999999995</v>
          </cell>
          <cell r="AV131" t="str">
            <v>P</v>
          </cell>
          <cell r="AW131" t="str">
            <v>E</v>
          </cell>
          <cell r="AX131">
            <v>-5791.7999999999965</v>
          </cell>
          <cell r="AY131" t="str">
            <v>P</v>
          </cell>
          <cell r="AZ131" t="str">
            <v>E</v>
          </cell>
        </row>
        <row r="132">
          <cell r="A132" t="str">
            <v>2022-Q2</v>
          </cell>
          <cell r="B132">
            <v>45534.9</v>
          </cell>
          <cell r="C132" t="str">
            <v>P</v>
          </cell>
          <cell r="D132" t="str">
            <v>E</v>
          </cell>
          <cell r="E132">
            <v>45936.5</v>
          </cell>
          <cell r="F132" t="str">
            <v>P</v>
          </cell>
          <cell r="G132" t="str">
            <v>E</v>
          </cell>
          <cell r="H132">
            <v>2465.6</v>
          </cell>
          <cell r="I132" t="str">
            <v>P</v>
          </cell>
          <cell r="J132" t="str">
            <v>E</v>
          </cell>
          <cell r="K132">
            <v>9505.5</v>
          </cell>
          <cell r="L132" t="str">
            <v>P</v>
          </cell>
          <cell r="M132" t="str">
            <v>E</v>
          </cell>
          <cell r="N132">
            <v>8385.2999999999993</v>
          </cell>
          <cell r="O132" t="str">
            <v>P</v>
          </cell>
          <cell r="P132" t="str">
            <v>E</v>
          </cell>
          <cell r="Q132">
            <v>2313.6999999999998</v>
          </cell>
          <cell r="R132" t="str">
            <v>P</v>
          </cell>
          <cell r="S132" t="str">
            <v>E</v>
          </cell>
          <cell r="T132">
            <v>15304.4</v>
          </cell>
          <cell r="U132" t="str">
            <v>P</v>
          </cell>
          <cell r="V132" t="str">
            <v>E</v>
          </cell>
          <cell r="W132">
            <v>6734</v>
          </cell>
          <cell r="X132" t="str">
            <v>P</v>
          </cell>
          <cell r="Y132" t="str">
            <v>E</v>
          </cell>
          <cell r="Z132">
            <v>1612.4</v>
          </cell>
          <cell r="AA132" t="str">
            <v>P</v>
          </cell>
          <cell r="AB132" t="str">
            <v>E</v>
          </cell>
          <cell r="AC132">
            <v>3177.4</v>
          </cell>
          <cell r="AD132" t="str">
            <v>P</v>
          </cell>
          <cell r="AE132" t="str">
            <v>E</v>
          </cell>
          <cell r="AF132">
            <v>2262.6</v>
          </cell>
          <cell r="AG132" t="str">
            <v>P</v>
          </cell>
          <cell r="AH132" t="str">
            <v>E</v>
          </cell>
          <cell r="AI132">
            <v>1846.8</v>
          </cell>
          <cell r="AJ132" t="str">
            <v>P</v>
          </cell>
          <cell r="AK132" t="str">
            <v>E</v>
          </cell>
          <cell r="AL132">
            <v>714.1</v>
          </cell>
          <cell r="AM132" t="str">
            <v>P</v>
          </cell>
          <cell r="AN132" t="str">
            <v>E</v>
          </cell>
          <cell r="AO132">
            <v>5576.3</v>
          </cell>
          <cell r="AP132" t="str">
            <v>P</v>
          </cell>
          <cell r="AQ132" t="str">
            <v>E</v>
          </cell>
          <cell r="AR132">
            <v>200.1</v>
          </cell>
          <cell r="AS132" t="str">
            <v>P</v>
          </cell>
          <cell r="AT132" t="str">
            <v>E</v>
          </cell>
          <cell r="AU132">
            <v>5376.2</v>
          </cell>
          <cell r="AV132" t="str">
            <v>P</v>
          </cell>
          <cell r="AW132" t="str">
            <v>E</v>
          </cell>
          <cell r="AX132">
            <v>-5777.7999999999984</v>
          </cell>
          <cell r="AY132" t="str">
            <v>P</v>
          </cell>
          <cell r="AZ132" t="str">
            <v>E</v>
          </cell>
        </row>
        <row r="133">
          <cell r="A133" t="str">
            <v>2022-Q3</v>
          </cell>
          <cell r="B133">
            <v>46085.3</v>
          </cell>
          <cell r="C133" t="str">
            <v>P</v>
          </cell>
          <cell r="D133" t="str">
            <v>E</v>
          </cell>
          <cell r="E133">
            <v>46197.799999999996</v>
          </cell>
          <cell r="F133" t="str">
            <v>P</v>
          </cell>
          <cell r="G133" t="str">
            <v>E</v>
          </cell>
          <cell r="H133">
            <v>2287</v>
          </cell>
          <cell r="I133" t="str">
            <v>P</v>
          </cell>
          <cell r="J133" t="str">
            <v>E</v>
          </cell>
          <cell r="K133">
            <v>9397.2999999999993</v>
          </cell>
          <cell r="L133" t="str">
            <v>P</v>
          </cell>
          <cell r="M133" t="str">
            <v>E</v>
          </cell>
          <cell r="N133">
            <v>8636.7999999999993</v>
          </cell>
          <cell r="O133" t="str">
            <v>P</v>
          </cell>
          <cell r="P133" t="str">
            <v>E</v>
          </cell>
          <cell r="Q133">
            <v>2364.1</v>
          </cell>
          <cell r="R133" t="str">
            <v>P</v>
          </cell>
          <cell r="S133" t="str">
            <v>E</v>
          </cell>
          <cell r="T133">
            <v>15515.6</v>
          </cell>
          <cell r="U133" t="str">
            <v>P</v>
          </cell>
          <cell r="V133" t="str">
            <v>E</v>
          </cell>
          <cell r="W133">
            <v>6842.6</v>
          </cell>
          <cell r="X133" t="str">
            <v>P</v>
          </cell>
          <cell r="Y133" t="str">
            <v>E</v>
          </cell>
          <cell r="Z133">
            <v>1598.6</v>
          </cell>
          <cell r="AA133" t="str">
            <v>P</v>
          </cell>
          <cell r="AB133" t="str">
            <v>E</v>
          </cell>
          <cell r="AC133">
            <v>3345.1</v>
          </cell>
          <cell r="AD133" t="str">
            <v>P</v>
          </cell>
          <cell r="AE133" t="str">
            <v>E</v>
          </cell>
          <cell r="AF133">
            <v>2461.1</v>
          </cell>
          <cell r="AG133" t="str">
            <v>P</v>
          </cell>
          <cell r="AH133" t="str">
            <v>E</v>
          </cell>
          <cell r="AI133">
            <v>1850.3</v>
          </cell>
          <cell r="AJ133" t="str">
            <v>P</v>
          </cell>
          <cell r="AK133" t="str">
            <v>E</v>
          </cell>
          <cell r="AL133">
            <v>536.1</v>
          </cell>
          <cell r="AM133" t="str">
            <v>P</v>
          </cell>
          <cell r="AN133" t="str">
            <v>E</v>
          </cell>
          <cell r="AO133">
            <v>5744.3</v>
          </cell>
          <cell r="AP133" t="str">
            <v>P</v>
          </cell>
          <cell r="AQ133" t="str">
            <v>E</v>
          </cell>
          <cell r="AR133">
            <v>305</v>
          </cell>
          <cell r="AS133" t="str">
            <v>P</v>
          </cell>
          <cell r="AT133" t="str">
            <v>E</v>
          </cell>
          <cell r="AU133">
            <v>5439.3</v>
          </cell>
          <cell r="AV133" t="str">
            <v>P</v>
          </cell>
          <cell r="AW133" t="str">
            <v>E</v>
          </cell>
          <cell r="AX133">
            <v>-5551.7999999999929</v>
          </cell>
          <cell r="AY133" t="str">
            <v>P</v>
          </cell>
          <cell r="AZ133" t="str">
            <v>E</v>
          </cell>
        </row>
        <row r="134">
          <cell r="A134" t="str">
            <v>2022-Q4</v>
          </cell>
          <cell r="B134">
            <v>46566.2</v>
          </cell>
          <cell r="C134" t="str">
            <v>P</v>
          </cell>
          <cell r="D134" t="str">
            <v>E</v>
          </cell>
          <cell r="E134">
            <v>46186.1</v>
          </cell>
          <cell r="F134" t="str">
            <v>P</v>
          </cell>
          <cell r="G134" t="str">
            <v>E</v>
          </cell>
          <cell r="H134">
            <v>2079.9</v>
          </cell>
          <cell r="I134" t="str">
            <v>P</v>
          </cell>
          <cell r="J134" t="str">
            <v>E</v>
          </cell>
          <cell r="K134">
            <v>9343.7000000000007</v>
          </cell>
          <cell r="L134" t="str">
            <v>P</v>
          </cell>
          <cell r="M134" t="str">
            <v>E</v>
          </cell>
          <cell r="N134">
            <v>8637.2999999999993</v>
          </cell>
          <cell r="O134" t="str">
            <v>P</v>
          </cell>
          <cell r="P134" t="str">
            <v>E</v>
          </cell>
          <cell r="Q134">
            <v>2462.4</v>
          </cell>
          <cell r="R134" t="str">
            <v>P</v>
          </cell>
          <cell r="S134" t="str">
            <v>E</v>
          </cell>
          <cell r="T134">
            <v>15884.6</v>
          </cell>
          <cell r="U134" t="str">
            <v>P</v>
          </cell>
          <cell r="V134" t="str">
            <v>E</v>
          </cell>
          <cell r="W134">
            <v>6651</v>
          </cell>
          <cell r="X134" t="str">
            <v>P</v>
          </cell>
          <cell r="Y134" t="str">
            <v>E</v>
          </cell>
          <cell r="Z134">
            <v>1592.1</v>
          </cell>
          <cell r="AA134" t="str">
            <v>P</v>
          </cell>
          <cell r="AB134" t="str">
            <v>E</v>
          </cell>
          <cell r="AC134">
            <v>3356.4</v>
          </cell>
          <cell r="AD134" t="str">
            <v>P</v>
          </cell>
          <cell r="AE134" t="str">
            <v>E</v>
          </cell>
          <cell r="AF134">
            <v>2432.3000000000002</v>
          </cell>
          <cell r="AG134" t="str">
            <v>P</v>
          </cell>
          <cell r="AH134" t="str">
            <v>E</v>
          </cell>
          <cell r="AI134">
            <v>1853.6</v>
          </cell>
          <cell r="AJ134" t="str">
            <v>P</v>
          </cell>
          <cell r="AK134" t="str">
            <v>E</v>
          </cell>
          <cell r="AL134">
            <v>530.1</v>
          </cell>
          <cell r="AM134" t="str">
            <v>P</v>
          </cell>
          <cell r="AN134" t="str">
            <v>E</v>
          </cell>
          <cell r="AO134">
            <v>6176.3</v>
          </cell>
          <cell r="AP134" t="str">
            <v>P</v>
          </cell>
          <cell r="AQ134" t="str">
            <v>E</v>
          </cell>
          <cell r="AR134">
            <v>232.4</v>
          </cell>
          <cell r="AS134" t="str">
            <v>P</v>
          </cell>
          <cell r="AT134" t="str">
            <v>E</v>
          </cell>
          <cell r="AU134">
            <v>5943.9000000000005</v>
          </cell>
          <cell r="AV134" t="str">
            <v>P</v>
          </cell>
          <cell r="AW134" t="str">
            <v>E</v>
          </cell>
          <cell r="AX134">
            <v>-5563.800000000002</v>
          </cell>
          <cell r="AY134" t="str">
            <v>P</v>
          </cell>
          <cell r="AZ134" t="str">
            <v>E</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19"/>
  <sheetViews>
    <sheetView showGridLines="0" workbookViewId="0">
      <selection activeCell="A2" sqref="A2:G19"/>
    </sheetView>
  </sheetViews>
  <sheetFormatPr defaultColWidth="9.109375" defaultRowHeight="15.6" x14ac:dyDescent="0.3"/>
  <cols>
    <col min="1" max="1" width="24.88671875" style="3" customWidth="1"/>
    <col min="2" max="2" width="9.109375" style="3"/>
    <col min="3" max="7" width="9.88671875" style="3" customWidth="1"/>
    <col min="8" max="16384" width="9.109375" style="3"/>
  </cols>
  <sheetData>
    <row r="2" spans="1:8" ht="16.2" thickBot="1" x14ac:dyDescent="0.35">
      <c r="A2" s="152" t="s">
        <v>266</v>
      </c>
      <c r="B2" s="152"/>
      <c r="C2" s="152"/>
      <c r="D2" s="152"/>
      <c r="E2" s="152"/>
      <c r="F2" s="152"/>
      <c r="G2" s="152"/>
    </row>
    <row r="3" spans="1:8" ht="16.2" thickBot="1" x14ac:dyDescent="0.35">
      <c r="A3" s="153"/>
      <c r="B3" s="154"/>
      <c r="C3" s="155" t="s">
        <v>0</v>
      </c>
      <c r="D3" s="155" t="s">
        <v>1</v>
      </c>
      <c r="E3" s="155" t="s">
        <v>2</v>
      </c>
      <c r="F3" s="155" t="s">
        <v>3</v>
      </c>
      <c r="G3" s="156" t="s">
        <v>4</v>
      </c>
    </row>
    <row r="4" spans="1:8" ht="16.2" thickBot="1" x14ac:dyDescent="0.35">
      <c r="A4" s="157" t="s">
        <v>6</v>
      </c>
      <c r="B4" s="158"/>
      <c r="C4" s="158"/>
      <c r="D4" s="158"/>
      <c r="E4" s="158"/>
      <c r="F4" s="158"/>
      <c r="G4" s="159"/>
    </row>
    <row r="5" spans="1:8" x14ac:dyDescent="0.3">
      <c r="A5" s="160" t="s">
        <v>8</v>
      </c>
      <c r="B5" s="161">
        <v>2021</v>
      </c>
      <c r="C5" s="162">
        <v>99.922489845029872</v>
      </c>
      <c r="D5" s="163">
        <v>115.24222027016063</v>
      </c>
      <c r="E5" s="162">
        <v>106.32234831860468</v>
      </c>
      <c r="F5" s="163">
        <v>102.48379302819902</v>
      </c>
      <c r="G5" s="164">
        <v>105.70888762964823</v>
      </c>
    </row>
    <row r="6" spans="1:8" ht="14.25" customHeight="1" x14ac:dyDescent="0.3">
      <c r="A6" s="165"/>
      <c r="B6" s="166">
        <v>2022</v>
      </c>
      <c r="C6" s="167">
        <v>105.58580040024572</v>
      </c>
      <c r="D6" s="168">
        <v>104.43629047094794</v>
      </c>
      <c r="E6" s="167">
        <v>102.97285482724368</v>
      </c>
      <c r="F6" s="168">
        <v>103.93330778330994</v>
      </c>
      <c r="G6" s="169">
        <v>104.10703211817984</v>
      </c>
      <c r="H6" s="88"/>
    </row>
    <row r="7" spans="1:8" ht="14.25" customHeight="1" thickBot="1" x14ac:dyDescent="0.35">
      <c r="A7" s="170"/>
      <c r="B7" s="171">
        <v>2023</v>
      </c>
      <c r="C7" s="172">
        <v>102.42614878338514</v>
      </c>
      <c r="D7" s="173">
        <v>101.09984071104934</v>
      </c>
      <c r="E7" s="173">
        <v>101.90786745040829</v>
      </c>
      <c r="F7" s="173">
        <v>103.01947145677283</v>
      </c>
      <c r="G7" s="174">
        <v>102.14847103362241</v>
      </c>
      <c r="H7" s="88"/>
    </row>
    <row r="8" spans="1:8" ht="14.25" customHeight="1" x14ac:dyDescent="0.3">
      <c r="A8" s="175" t="s">
        <v>267</v>
      </c>
      <c r="B8" s="161">
        <v>2021</v>
      </c>
      <c r="C8" s="162">
        <v>101.3196851063515</v>
      </c>
      <c r="D8" s="163">
        <v>112.61783392005201</v>
      </c>
      <c r="E8" s="162">
        <v>106.75778247034438</v>
      </c>
      <c r="F8" s="163">
        <v>102.81896027479571</v>
      </c>
      <c r="G8" s="164">
        <v>105.70888762964823</v>
      </c>
      <c r="H8" s="88"/>
    </row>
    <row r="9" spans="1:8" ht="14.25" customHeight="1" x14ac:dyDescent="0.3">
      <c r="A9" s="175" t="s">
        <v>268</v>
      </c>
      <c r="B9" s="166">
        <v>2022</v>
      </c>
      <c r="C9" s="176">
        <v>105.16011190197305</v>
      </c>
      <c r="D9" s="177">
        <v>103.82431024890045</v>
      </c>
      <c r="E9" s="176">
        <v>103.1233051523369</v>
      </c>
      <c r="F9" s="177">
        <v>104.53429047799294</v>
      </c>
      <c r="G9" s="178">
        <v>104.1</v>
      </c>
      <c r="H9" s="88"/>
    </row>
    <row r="10" spans="1:8" ht="14.25" customHeight="1" thickBot="1" x14ac:dyDescent="0.35">
      <c r="A10" s="175" t="s">
        <v>269</v>
      </c>
      <c r="B10" s="171">
        <v>2023</v>
      </c>
      <c r="C10" s="172">
        <v>100.95715267580994</v>
      </c>
      <c r="D10" s="173">
        <v>102.80649664833214</v>
      </c>
      <c r="E10" s="173">
        <v>103.64498230922116</v>
      </c>
      <c r="F10" s="173">
        <v>101.08485984800313</v>
      </c>
      <c r="G10" s="174">
        <v>102.14847103362241</v>
      </c>
    </row>
    <row r="11" spans="1:8" ht="14.25" customHeight="1" x14ac:dyDescent="0.3">
      <c r="A11" s="160" t="s">
        <v>270</v>
      </c>
      <c r="B11" s="179">
        <v>2021</v>
      </c>
      <c r="C11" s="180">
        <v>101.02657436298821</v>
      </c>
      <c r="D11" s="181">
        <v>112.68618864488091</v>
      </c>
      <c r="E11" s="180">
        <v>107.06519557764531</v>
      </c>
      <c r="F11" s="181">
        <v>102.69370621506397</v>
      </c>
      <c r="G11" s="182" t="s">
        <v>7</v>
      </c>
    </row>
    <row r="12" spans="1:8" ht="14.25" customHeight="1" x14ac:dyDescent="0.3">
      <c r="A12" s="165"/>
      <c r="B12" s="166">
        <v>2022</v>
      </c>
      <c r="C12" s="167">
        <v>104.94565480795639</v>
      </c>
      <c r="D12" s="168">
        <v>103.90135337487038</v>
      </c>
      <c r="E12" s="167">
        <v>103.25357714531461</v>
      </c>
      <c r="F12" s="168">
        <v>104.41165579594036</v>
      </c>
      <c r="G12" s="183" t="s">
        <v>7</v>
      </c>
    </row>
    <row r="13" spans="1:8" ht="14.25" customHeight="1" thickBot="1" x14ac:dyDescent="0.35">
      <c r="A13" s="170"/>
      <c r="B13" s="184">
        <v>2023</v>
      </c>
      <c r="C13" s="172">
        <v>100.99753933455642</v>
      </c>
      <c r="D13" s="185">
        <v>102.84910190008836</v>
      </c>
      <c r="E13" s="172">
        <v>103.56591643175442</v>
      </c>
      <c r="F13" s="185">
        <v>101.10838411298178</v>
      </c>
      <c r="G13" s="186" t="s">
        <v>7</v>
      </c>
    </row>
    <row r="14" spans="1:8" ht="14.25" customHeight="1" thickBot="1" x14ac:dyDescent="0.35">
      <c r="A14" s="187" t="s">
        <v>5</v>
      </c>
      <c r="B14" s="188"/>
      <c r="C14" s="188"/>
      <c r="D14" s="188"/>
      <c r="E14" s="188"/>
      <c r="F14" s="188"/>
      <c r="G14" s="189"/>
    </row>
    <row r="15" spans="1:8" ht="14.25" customHeight="1" x14ac:dyDescent="0.3">
      <c r="A15" s="160" t="s">
        <v>270</v>
      </c>
      <c r="B15" s="161">
        <v>2021</v>
      </c>
      <c r="C15" s="190">
        <v>100.39933591795717</v>
      </c>
      <c r="D15" s="191">
        <v>100.57728864611811</v>
      </c>
      <c r="E15" s="190">
        <v>100.92874748127355</v>
      </c>
      <c r="F15" s="191">
        <v>100.76232505073325</v>
      </c>
      <c r="G15" s="192" t="s">
        <v>7</v>
      </c>
    </row>
    <row r="16" spans="1:8" x14ac:dyDescent="0.3">
      <c r="A16" s="165"/>
      <c r="B16" s="166">
        <v>2022</v>
      </c>
      <c r="C16" s="167">
        <v>102.60097174921525</v>
      </c>
      <c r="D16" s="168">
        <v>99.576456292827757</v>
      </c>
      <c r="E16" s="167">
        <v>100.29950405591292</v>
      </c>
      <c r="F16" s="168">
        <v>101.89246214287915</v>
      </c>
      <c r="G16" s="183" t="s">
        <v>7</v>
      </c>
    </row>
    <row r="17" spans="1:7" ht="16.2" thickBot="1" x14ac:dyDescent="0.35">
      <c r="A17" s="170"/>
      <c r="B17" s="184">
        <v>2023</v>
      </c>
      <c r="C17" s="172">
        <v>99.24606214709587</v>
      </c>
      <c r="D17" s="185">
        <v>101.40196649926348</v>
      </c>
      <c r="E17" s="172">
        <v>100.99854897412737</v>
      </c>
      <c r="F17" s="185">
        <v>99.474639490573935</v>
      </c>
      <c r="G17" s="186" t="s">
        <v>7</v>
      </c>
    </row>
    <row r="18" spans="1:7" x14ac:dyDescent="0.3">
      <c r="A18" s="193" t="s">
        <v>271</v>
      </c>
      <c r="B18" s="194"/>
      <c r="C18" s="180"/>
      <c r="D18" s="180"/>
      <c r="E18" s="180"/>
      <c r="F18" s="180"/>
      <c r="G18" s="195"/>
    </row>
    <row r="19" spans="1:7" x14ac:dyDescent="0.3">
      <c r="A19" s="196" t="s">
        <v>272</v>
      </c>
      <c r="B19" s="197"/>
      <c r="C19" s="197"/>
      <c r="D19" s="197"/>
      <c r="E19" s="197"/>
      <c r="F19" s="197"/>
      <c r="G19" s="197"/>
    </row>
  </sheetData>
  <phoneticPr fontId="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46"/>
  <sheetViews>
    <sheetView showGridLines="0" tabSelected="1" workbookViewId="0">
      <selection activeCell="G8" sqref="G8"/>
    </sheetView>
  </sheetViews>
  <sheetFormatPr defaultColWidth="9.109375" defaultRowHeight="12" x14ac:dyDescent="0.25"/>
  <cols>
    <col min="1" max="1" width="47.33203125" style="45" customWidth="1"/>
    <col min="2" max="4" width="12.6640625" style="45" customWidth="1"/>
    <col min="5" max="16384" width="9.109375" style="23"/>
  </cols>
  <sheetData>
    <row r="2" spans="1:4" ht="13.8" x14ac:dyDescent="0.3">
      <c r="A2" s="69" t="s">
        <v>260</v>
      </c>
    </row>
    <row r="3" spans="1:4" ht="6" customHeight="1" x14ac:dyDescent="0.25"/>
    <row r="4" spans="1:4" x14ac:dyDescent="0.25">
      <c r="D4" s="46" t="s">
        <v>112</v>
      </c>
    </row>
    <row r="5" spans="1:4" ht="50.25" customHeight="1" x14ac:dyDescent="0.25">
      <c r="A5" s="47"/>
      <c r="B5" s="48" t="s">
        <v>101</v>
      </c>
      <c r="C5" s="48" t="s">
        <v>261</v>
      </c>
      <c r="D5" s="48" t="s">
        <v>262</v>
      </c>
    </row>
    <row r="6" spans="1:4" x14ac:dyDescent="0.25">
      <c r="A6" s="49"/>
      <c r="B6" s="79"/>
      <c r="C6" s="79"/>
      <c r="D6" s="79"/>
    </row>
    <row r="7" spans="1:4" x14ac:dyDescent="0.25">
      <c r="A7" s="41" t="s">
        <v>78</v>
      </c>
      <c r="B7" s="29">
        <v>14998</v>
      </c>
      <c r="C7" s="29">
        <v>88.577992354218651</v>
      </c>
      <c r="D7" s="29">
        <v>104.99535559743234</v>
      </c>
    </row>
    <row r="8" spans="1:4" x14ac:dyDescent="0.25">
      <c r="A8" s="41" t="s">
        <v>72</v>
      </c>
      <c r="B8" s="29">
        <v>76987.199999999997</v>
      </c>
      <c r="C8" s="29">
        <v>97.042638833908839</v>
      </c>
      <c r="D8" s="29">
        <v>101.47774684527498</v>
      </c>
    </row>
    <row r="9" spans="1:4" x14ac:dyDescent="0.25">
      <c r="A9" s="41" t="s">
        <v>79</v>
      </c>
      <c r="B9" s="29">
        <v>34143.1</v>
      </c>
      <c r="C9" s="29">
        <v>102.01843066146701</v>
      </c>
      <c r="D9" s="29">
        <v>104.92983302057584</v>
      </c>
    </row>
    <row r="10" spans="1:4" ht="24" x14ac:dyDescent="0.25">
      <c r="A10" s="41" t="s">
        <v>102</v>
      </c>
      <c r="B10" s="29">
        <v>84416</v>
      </c>
      <c r="C10" s="29">
        <v>98.472087687146825</v>
      </c>
      <c r="D10" s="29">
        <v>104.30771278031384</v>
      </c>
    </row>
    <row r="11" spans="1:4" x14ac:dyDescent="0.25">
      <c r="A11" s="41" t="s">
        <v>81</v>
      </c>
      <c r="B11" s="29">
        <v>30236.9</v>
      </c>
      <c r="C11" s="29">
        <v>100.6984152586798</v>
      </c>
      <c r="D11" s="29">
        <v>104.33423982910384</v>
      </c>
    </row>
    <row r="12" spans="1:4" x14ac:dyDescent="0.25">
      <c r="A12" s="41" t="s">
        <v>82</v>
      </c>
      <c r="B12" s="29">
        <v>7545</v>
      </c>
      <c r="C12" s="29">
        <v>94.989963869931756</v>
      </c>
      <c r="D12" s="29">
        <v>99.753150772355042</v>
      </c>
    </row>
    <row r="13" spans="1:4" x14ac:dyDescent="0.25">
      <c r="A13" s="41" t="s">
        <v>83</v>
      </c>
      <c r="B13" s="29">
        <v>30332.5</v>
      </c>
      <c r="C13" s="29">
        <v>102.22308861943937</v>
      </c>
      <c r="D13" s="29">
        <v>100.23932953911985</v>
      </c>
    </row>
    <row r="14" spans="1:4" ht="25.5" customHeight="1" x14ac:dyDescent="0.25">
      <c r="A14" s="41" t="s">
        <v>84</v>
      </c>
      <c r="B14" s="29">
        <v>35107.300000000003</v>
      </c>
      <c r="C14" s="29">
        <v>97.084003528251955</v>
      </c>
      <c r="D14" s="29">
        <v>108.6291533459918</v>
      </c>
    </row>
    <row r="15" spans="1:4" ht="24" x14ac:dyDescent="0.25">
      <c r="A15" s="41" t="s">
        <v>85</v>
      </c>
      <c r="B15" s="29">
        <v>50609.7</v>
      </c>
      <c r="C15" s="29">
        <v>99.073044969879689</v>
      </c>
      <c r="D15" s="29">
        <v>104.666500968311</v>
      </c>
    </row>
    <row r="16" spans="1:4" ht="24" x14ac:dyDescent="0.25">
      <c r="A16" s="41" t="s">
        <v>86</v>
      </c>
      <c r="B16" s="29">
        <v>12106.7</v>
      </c>
      <c r="C16" s="29">
        <v>103.802245494858</v>
      </c>
      <c r="D16" s="29">
        <v>104.12859051436858</v>
      </c>
    </row>
    <row r="17" spans="1:4" ht="4.5" customHeight="1" x14ac:dyDescent="0.25">
      <c r="A17" s="50"/>
      <c r="B17" s="29"/>
      <c r="C17" s="29"/>
      <c r="D17" s="29"/>
    </row>
    <row r="18" spans="1:4" x14ac:dyDescent="0.25">
      <c r="A18" s="51" t="s">
        <v>87</v>
      </c>
      <c r="B18" s="29">
        <f>SUM(B7:B16)</f>
        <v>376482.39999999997</v>
      </c>
      <c r="C18" s="29">
        <v>99.74356324009544</v>
      </c>
      <c r="D18" s="29">
        <v>102.56097104584434</v>
      </c>
    </row>
    <row r="19" spans="1:4" ht="5.25" customHeight="1" x14ac:dyDescent="0.25">
      <c r="A19" s="52"/>
      <c r="B19" s="29"/>
      <c r="C19" s="29"/>
      <c r="D19" s="29"/>
    </row>
    <row r="20" spans="1:4" ht="13.8" x14ac:dyDescent="0.25">
      <c r="A20" s="51" t="s">
        <v>125</v>
      </c>
      <c r="B20" s="29">
        <v>39282.699999999997</v>
      </c>
      <c r="C20" s="29">
        <v>107.02445514930494</v>
      </c>
      <c r="D20" s="29">
        <v>108.84960940927142</v>
      </c>
    </row>
    <row r="21" spans="1:4" ht="5.25" customHeight="1" x14ac:dyDescent="0.25">
      <c r="A21" s="51"/>
      <c r="B21" s="29"/>
      <c r="C21" s="29"/>
      <c r="D21" s="29"/>
    </row>
    <row r="22" spans="1:4" x14ac:dyDescent="0.25">
      <c r="A22" s="51" t="s">
        <v>113</v>
      </c>
      <c r="B22" s="29">
        <f>+B24-B20-B18</f>
        <v>4955.3000000000466</v>
      </c>
      <c r="C22" s="70" t="s">
        <v>7</v>
      </c>
      <c r="D22" s="70" t="s">
        <v>7</v>
      </c>
    </row>
    <row r="23" spans="1:4" ht="6" customHeight="1" x14ac:dyDescent="0.25">
      <c r="A23" s="53"/>
      <c r="B23" s="29"/>
      <c r="C23" s="29"/>
      <c r="D23" s="29"/>
    </row>
    <row r="24" spans="1:4" ht="18" customHeight="1" x14ac:dyDescent="0.25">
      <c r="A24" s="35" t="s">
        <v>103</v>
      </c>
      <c r="B24" s="151">
        <v>420720.4</v>
      </c>
      <c r="C24" s="151">
        <v>99.474639490573935</v>
      </c>
      <c r="D24" s="151">
        <v>104.80988593524214</v>
      </c>
    </row>
    <row r="25" spans="1:4" ht="6" customHeight="1" x14ac:dyDescent="0.25">
      <c r="A25" s="54"/>
      <c r="B25" s="29"/>
      <c r="C25" s="29"/>
      <c r="D25" s="29"/>
    </row>
    <row r="26" spans="1:4" x14ac:dyDescent="0.25">
      <c r="A26" s="41" t="s">
        <v>104</v>
      </c>
      <c r="B26" s="29">
        <f>+B27+B31</f>
        <v>332548.30000000005</v>
      </c>
      <c r="C26" s="29">
        <v>102.29076098294922</v>
      </c>
      <c r="D26" s="29">
        <v>102.59834399108156</v>
      </c>
    </row>
    <row r="27" spans="1:4" ht="13.8" x14ac:dyDescent="0.25">
      <c r="A27" s="55" t="s">
        <v>126</v>
      </c>
      <c r="B27" s="29">
        <f>+B28+B29+B30</f>
        <v>288923.90000000002</v>
      </c>
      <c r="C27" s="29">
        <v>102.0683143758976</v>
      </c>
      <c r="D27" s="29">
        <v>101.53926790417553</v>
      </c>
    </row>
    <row r="28" spans="1:4" ht="24" x14ac:dyDescent="0.25">
      <c r="A28" s="56" t="s">
        <v>105</v>
      </c>
      <c r="B28" s="29">
        <v>256144.8</v>
      </c>
      <c r="C28" s="29">
        <v>102.72191623928431</v>
      </c>
      <c r="D28" s="29">
        <v>101.39319361439733</v>
      </c>
    </row>
    <row r="29" spans="1:4" ht="27" customHeight="1" x14ac:dyDescent="0.25">
      <c r="A29" s="56" t="s">
        <v>106</v>
      </c>
      <c r="B29" s="29">
        <v>2874.2</v>
      </c>
      <c r="C29" s="29">
        <v>101.81039048582021</v>
      </c>
      <c r="D29" s="29">
        <v>102.67278980986198</v>
      </c>
    </row>
    <row r="30" spans="1:4" ht="24" x14ac:dyDescent="0.25">
      <c r="A30" s="56" t="s">
        <v>107</v>
      </c>
      <c r="B30" s="29">
        <v>29904.9</v>
      </c>
      <c r="C30" s="29">
        <v>94.864826265205991</v>
      </c>
      <c r="D30" s="29">
        <v>104.739632216259</v>
      </c>
    </row>
    <row r="31" spans="1:4" ht="13.8" x14ac:dyDescent="0.25">
      <c r="A31" s="55" t="s">
        <v>127</v>
      </c>
      <c r="B31" s="29">
        <v>43624.4</v>
      </c>
      <c r="C31" s="29">
        <v>101.71759461195276</v>
      </c>
      <c r="D31" s="29">
        <v>112.59674428738371</v>
      </c>
    </row>
    <row r="32" spans="1:4" ht="3.75" customHeight="1" x14ac:dyDescent="0.25">
      <c r="A32" s="57"/>
      <c r="B32" s="29"/>
      <c r="C32" s="29"/>
      <c r="D32" s="29"/>
    </row>
    <row r="33" spans="1:4" x14ac:dyDescent="0.25">
      <c r="A33" s="41" t="s">
        <v>108</v>
      </c>
      <c r="B33" s="29">
        <v>114475.3</v>
      </c>
      <c r="C33" s="29">
        <v>98.311335146249263</v>
      </c>
      <c r="D33" s="29">
        <v>114.5680767589496</v>
      </c>
    </row>
    <row r="34" spans="1:4" x14ac:dyDescent="0.25">
      <c r="A34" s="41" t="s">
        <v>109</v>
      </c>
      <c r="B34" s="29"/>
      <c r="C34" s="29"/>
      <c r="D34" s="29"/>
    </row>
    <row r="35" spans="1:4" x14ac:dyDescent="0.25">
      <c r="A35" s="55" t="s">
        <v>95</v>
      </c>
      <c r="B35" s="29">
        <v>121834.8</v>
      </c>
      <c r="C35" s="29">
        <v>105.51854938066489</v>
      </c>
      <c r="D35" s="29">
        <v>108.48760274609842</v>
      </c>
    </row>
    <row r="36" spans="1:4" ht="3" customHeight="1" x14ac:dyDescent="0.25">
      <c r="A36" s="58"/>
      <c r="B36" s="29"/>
      <c r="C36" s="29"/>
      <c r="D36" s="29"/>
    </row>
    <row r="37" spans="1:4" x14ac:dyDescent="0.25">
      <c r="A37" s="41" t="s">
        <v>97</v>
      </c>
      <c r="B37" s="29">
        <f>+B38-B39</f>
        <v>-24833.399999999965</v>
      </c>
      <c r="C37" s="70" t="s">
        <v>7</v>
      </c>
      <c r="D37" s="70" t="s">
        <v>7</v>
      </c>
    </row>
    <row r="38" spans="1:4" x14ac:dyDescent="0.25">
      <c r="A38" s="41" t="s">
        <v>110</v>
      </c>
      <c r="B38" s="29">
        <v>155656.90000000002</v>
      </c>
      <c r="C38" s="29">
        <v>98.482080662195344</v>
      </c>
      <c r="D38" s="29">
        <v>100.65239324648519</v>
      </c>
    </row>
    <row r="39" spans="1:4" x14ac:dyDescent="0.25">
      <c r="A39" s="41" t="s">
        <v>111</v>
      </c>
      <c r="B39" s="29">
        <v>180490.3</v>
      </c>
      <c r="C39" s="29">
        <v>100.92716473302914</v>
      </c>
      <c r="D39" s="29">
        <v>101.7061317097844</v>
      </c>
    </row>
    <row r="40" spans="1:4" ht="6.75" customHeight="1" x14ac:dyDescent="0.25">
      <c r="A40" s="41"/>
      <c r="B40" s="29"/>
      <c r="C40" s="29"/>
      <c r="D40" s="29"/>
    </row>
    <row r="41" spans="1:4" x14ac:dyDescent="0.25">
      <c r="A41" s="51" t="s">
        <v>113</v>
      </c>
      <c r="B41" s="29">
        <f>+B24-B26-B33-B37</f>
        <v>-1469.8000000000611</v>
      </c>
      <c r="C41" s="70" t="s">
        <v>7</v>
      </c>
      <c r="D41" s="70" t="s">
        <v>7</v>
      </c>
    </row>
    <row r="42" spans="1:4" ht="6.75" customHeight="1" x14ac:dyDescent="0.25">
      <c r="A42" s="59"/>
      <c r="B42" s="80"/>
      <c r="C42" s="80"/>
      <c r="D42" s="80"/>
    </row>
    <row r="43" spans="1:4" ht="24" customHeight="1" x14ac:dyDescent="0.25">
      <c r="A43" s="247" t="s">
        <v>114</v>
      </c>
      <c r="B43" s="248"/>
      <c r="C43" s="248"/>
      <c r="D43" s="248"/>
    </row>
    <row r="44" spans="1:4" ht="57.75" customHeight="1" x14ac:dyDescent="0.25">
      <c r="A44" s="247" t="s">
        <v>115</v>
      </c>
      <c r="B44" s="248"/>
      <c r="C44" s="248"/>
      <c r="D44" s="248"/>
    </row>
    <row r="45" spans="1:4" ht="33.75" customHeight="1" x14ac:dyDescent="0.25">
      <c r="A45" s="247" t="s">
        <v>116</v>
      </c>
      <c r="B45" s="248"/>
      <c r="C45" s="248"/>
      <c r="D45" s="248"/>
    </row>
    <row r="46" spans="1:4" x14ac:dyDescent="0.25">
      <c r="B46" s="60"/>
    </row>
  </sheetData>
  <mergeCells count="3">
    <mergeCell ref="A43:D43"/>
    <mergeCell ref="A44:D44"/>
    <mergeCell ref="A45:D45"/>
  </mergeCells>
  <phoneticPr fontId="1"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F42"/>
  <sheetViews>
    <sheetView showGridLines="0" zoomScale="122" zoomScaleNormal="122" workbookViewId="0">
      <selection activeCell="H28" sqref="H28"/>
    </sheetView>
  </sheetViews>
  <sheetFormatPr defaultColWidth="9.109375" defaultRowHeight="12" x14ac:dyDescent="0.25"/>
  <cols>
    <col min="1" max="1" width="42.109375" style="22" customWidth="1"/>
    <col min="2" max="4" width="12.6640625" style="22" customWidth="1"/>
    <col min="5" max="16384" width="9.109375" style="23"/>
  </cols>
  <sheetData>
    <row r="2" spans="1:4" ht="13.8" x14ac:dyDescent="0.3">
      <c r="A2" s="67" t="s">
        <v>265</v>
      </c>
    </row>
    <row r="3" spans="1:4" ht="5.25" customHeight="1" x14ac:dyDescent="0.25"/>
    <row r="4" spans="1:4" x14ac:dyDescent="0.25">
      <c r="D4" s="24" t="s">
        <v>100</v>
      </c>
    </row>
    <row r="5" spans="1:4" ht="39.75" customHeight="1" x14ac:dyDescent="0.25">
      <c r="A5" s="25"/>
      <c r="B5" s="26" t="s">
        <v>101</v>
      </c>
      <c r="C5" s="26" t="s">
        <v>263</v>
      </c>
      <c r="D5" s="26" t="s">
        <v>264</v>
      </c>
    </row>
    <row r="6" spans="1:4" ht="7.5" customHeight="1" x14ac:dyDescent="0.25">
      <c r="A6" s="27"/>
      <c r="B6" s="90"/>
      <c r="C6" s="90"/>
      <c r="D6" s="90"/>
    </row>
    <row r="7" spans="1:4" x14ac:dyDescent="0.25">
      <c r="A7" s="28" t="s">
        <v>78</v>
      </c>
      <c r="B7" s="29">
        <v>63193.799999999988</v>
      </c>
      <c r="C7" s="29">
        <v>110.22547795610778</v>
      </c>
      <c r="D7" s="29">
        <v>107.79657200562234</v>
      </c>
    </row>
    <row r="8" spans="1:4" x14ac:dyDescent="0.25">
      <c r="A8" s="28" t="s">
        <v>72</v>
      </c>
      <c r="B8" s="29">
        <v>314243.20000000007</v>
      </c>
      <c r="C8" s="29">
        <v>97.72100721804064</v>
      </c>
      <c r="D8" s="29">
        <v>109.88062352702579</v>
      </c>
    </row>
    <row r="9" spans="1:4" x14ac:dyDescent="0.25">
      <c r="A9" s="28" t="s">
        <v>79</v>
      </c>
      <c r="B9" s="29">
        <v>128828.20000000001</v>
      </c>
      <c r="C9" s="29">
        <v>110.96496943533506</v>
      </c>
      <c r="D9" s="29">
        <v>113.75216991277969</v>
      </c>
    </row>
    <row r="10" spans="1:4" ht="36" x14ac:dyDescent="0.25">
      <c r="A10" s="28" t="s">
        <v>102</v>
      </c>
      <c r="B10" s="29">
        <v>327014.50000000012</v>
      </c>
      <c r="C10" s="29">
        <v>100.63341021489573</v>
      </c>
      <c r="D10" s="29">
        <v>112.13258490151976</v>
      </c>
    </row>
    <row r="11" spans="1:4" x14ac:dyDescent="0.25">
      <c r="A11" s="28" t="s">
        <v>81</v>
      </c>
      <c r="B11" s="29">
        <v>114020.6</v>
      </c>
      <c r="C11" s="29">
        <v>105.10130970371856</v>
      </c>
      <c r="D11" s="29">
        <v>110.25452590416553</v>
      </c>
    </row>
    <row r="12" spans="1:4" x14ac:dyDescent="0.25">
      <c r="A12" s="28" t="s">
        <v>82</v>
      </c>
      <c r="B12" s="29">
        <v>32414.999999999996</v>
      </c>
      <c r="C12" s="29">
        <v>99.243533262439726</v>
      </c>
      <c r="D12" s="29">
        <v>112.76939936335646</v>
      </c>
    </row>
    <row r="13" spans="1:4" x14ac:dyDescent="0.25">
      <c r="A13" s="28" t="s">
        <v>83</v>
      </c>
      <c r="B13" s="29">
        <v>116914.4</v>
      </c>
      <c r="C13" s="29">
        <v>101.62622999716073</v>
      </c>
      <c r="D13" s="29">
        <v>109.98015145101358</v>
      </c>
    </row>
    <row r="14" spans="1:4" ht="24" x14ac:dyDescent="0.25">
      <c r="A14" s="28" t="s">
        <v>84</v>
      </c>
      <c r="B14" s="29">
        <v>131547.5</v>
      </c>
      <c r="C14" s="29">
        <v>103.66130605851014</v>
      </c>
      <c r="D14" s="29">
        <v>116.25199280293256</v>
      </c>
    </row>
    <row r="15" spans="1:4" ht="24" x14ac:dyDescent="0.25">
      <c r="A15" s="28" t="s">
        <v>85</v>
      </c>
      <c r="B15" s="29">
        <v>192619.89999999997</v>
      </c>
      <c r="C15" s="29">
        <v>100.90939754034561</v>
      </c>
      <c r="D15" s="29">
        <v>112.55961946390691</v>
      </c>
    </row>
    <row r="16" spans="1:4" ht="24" x14ac:dyDescent="0.25">
      <c r="A16" s="28" t="s">
        <v>86</v>
      </c>
      <c r="B16" s="29">
        <v>45094.8</v>
      </c>
      <c r="C16" s="29">
        <v>105.13546224247715</v>
      </c>
      <c r="D16" s="29">
        <v>114.84995199176858</v>
      </c>
    </row>
    <row r="17" spans="1:6" ht="4.5" customHeight="1" x14ac:dyDescent="0.25">
      <c r="A17" s="30"/>
      <c r="B17" s="29"/>
      <c r="C17" s="29"/>
      <c r="D17" s="29"/>
    </row>
    <row r="18" spans="1:6" x14ac:dyDescent="0.25">
      <c r="A18" s="31" t="s">
        <v>87</v>
      </c>
      <c r="B18" s="29">
        <f>SUM(B7:B16)</f>
        <v>1465891.9000000001</v>
      </c>
      <c r="C18" s="29">
        <v>102.00301083939516</v>
      </c>
      <c r="D18" s="29">
        <v>111.77146280900112</v>
      </c>
    </row>
    <row r="19" spans="1:6" ht="5.25" customHeight="1" x14ac:dyDescent="0.25">
      <c r="A19" s="32"/>
      <c r="B19" s="29"/>
      <c r="C19" s="29"/>
      <c r="D19" s="29"/>
    </row>
    <row r="20" spans="1:6" ht="13.8" x14ac:dyDescent="0.25">
      <c r="A20" s="31" t="s">
        <v>125</v>
      </c>
      <c r="B20" s="29">
        <v>139699.20000000001</v>
      </c>
      <c r="C20" s="29">
        <v>103.7664697078492</v>
      </c>
      <c r="D20" s="29">
        <v>116.46967310769047</v>
      </c>
    </row>
    <row r="21" spans="1:6" ht="5.25" customHeight="1" x14ac:dyDescent="0.25">
      <c r="A21" s="33"/>
      <c r="B21" s="34"/>
      <c r="C21" s="34"/>
      <c r="D21" s="34"/>
    </row>
    <row r="22" spans="1:6" ht="18" customHeight="1" x14ac:dyDescent="0.25">
      <c r="A22" s="35" t="s">
        <v>103</v>
      </c>
      <c r="B22" s="151">
        <f>+B20+B18</f>
        <v>1605591.1</v>
      </c>
      <c r="C22" s="151">
        <v>102.14847103362241</v>
      </c>
      <c r="D22" s="151">
        <v>112.16513655461524</v>
      </c>
    </row>
    <row r="23" spans="1:6" ht="6" customHeight="1" x14ac:dyDescent="0.25">
      <c r="A23" s="36"/>
      <c r="B23" s="34"/>
      <c r="C23" s="34"/>
      <c r="D23" s="34"/>
    </row>
    <row r="24" spans="1:6" x14ac:dyDescent="0.25">
      <c r="A24" s="28" t="s">
        <v>104</v>
      </c>
      <c r="B24" s="29">
        <f>+B25+B29</f>
        <v>1270459.3999999999</v>
      </c>
      <c r="C24" s="29">
        <v>103.50585318624179</v>
      </c>
      <c r="D24" s="29">
        <v>110.0065425895216</v>
      </c>
      <c r="E24" s="38"/>
    </row>
    <row r="25" spans="1:6" ht="25.8" x14ac:dyDescent="0.25">
      <c r="A25" s="37" t="s">
        <v>126</v>
      </c>
      <c r="B25" s="29">
        <f>+B26+B27+B28</f>
        <v>1116166</v>
      </c>
      <c r="C25" s="29">
        <v>103.06260743560966</v>
      </c>
      <c r="D25" s="29">
        <v>109.89615373406252</v>
      </c>
      <c r="F25" s="38"/>
    </row>
    <row r="26" spans="1:6" ht="24" x14ac:dyDescent="0.25">
      <c r="A26" s="39" t="s">
        <v>105</v>
      </c>
      <c r="B26" s="29">
        <v>987633.7</v>
      </c>
      <c r="C26" s="29">
        <v>102.83703746766204</v>
      </c>
      <c r="D26" s="29">
        <v>109.68861978308249</v>
      </c>
    </row>
    <row r="27" spans="1:6" ht="24" x14ac:dyDescent="0.25">
      <c r="A27" s="39" t="s">
        <v>106</v>
      </c>
      <c r="B27" s="29">
        <v>11167.8</v>
      </c>
      <c r="C27" s="29">
        <v>103.32641666844931</v>
      </c>
      <c r="D27" s="29">
        <v>115.60390874083888</v>
      </c>
      <c r="E27" s="38"/>
    </row>
    <row r="28" spans="1:6" ht="24" x14ac:dyDescent="0.25">
      <c r="A28" s="39" t="s">
        <v>107</v>
      </c>
      <c r="B28" s="29">
        <v>117364.5</v>
      </c>
      <c r="C28" s="29">
        <v>105.00194397957976</v>
      </c>
      <c r="D28" s="29">
        <v>111.14357198865122</v>
      </c>
      <c r="E28" s="38"/>
    </row>
    <row r="29" spans="1:6" ht="25.8" x14ac:dyDescent="0.25">
      <c r="A29" s="37" t="s">
        <v>127</v>
      </c>
      <c r="B29" s="29">
        <v>154293.4</v>
      </c>
      <c r="C29" s="29">
        <v>106.85809755577198</v>
      </c>
      <c r="D29" s="29">
        <v>110.81175416118447</v>
      </c>
    </row>
    <row r="30" spans="1:6" ht="4.5" customHeight="1" x14ac:dyDescent="0.25">
      <c r="A30" s="40"/>
      <c r="B30" s="29"/>
      <c r="C30" s="29"/>
      <c r="D30" s="29"/>
    </row>
    <row r="31" spans="1:6" x14ac:dyDescent="0.25">
      <c r="A31" s="41" t="s">
        <v>108</v>
      </c>
      <c r="B31" s="29">
        <v>411920.3</v>
      </c>
      <c r="C31" s="29">
        <v>97.37338462244432</v>
      </c>
      <c r="D31" s="29">
        <v>111.56376303713651</v>
      </c>
      <c r="E31" s="38"/>
    </row>
    <row r="32" spans="1:6" x14ac:dyDescent="0.25">
      <c r="A32" s="28" t="s">
        <v>109</v>
      </c>
      <c r="B32" s="29"/>
      <c r="C32" s="29"/>
      <c r="D32" s="29"/>
      <c r="F32" s="38"/>
    </row>
    <row r="33" spans="1:6" x14ac:dyDescent="0.25">
      <c r="A33" s="37" t="s">
        <v>95</v>
      </c>
      <c r="B33" s="29">
        <v>431510.5</v>
      </c>
      <c r="C33" s="29">
        <v>114.42154549710585</v>
      </c>
      <c r="D33" s="29">
        <v>108.85069579505992</v>
      </c>
    </row>
    <row r="34" spans="1:6" ht="6" customHeight="1" x14ac:dyDescent="0.25">
      <c r="A34" s="42"/>
      <c r="B34" s="29"/>
      <c r="C34" s="29"/>
      <c r="D34" s="29"/>
    </row>
    <row r="35" spans="1:6" x14ac:dyDescent="0.25">
      <c r="A35" s="28" t="s">
        <v>97</v>
      </c>
      <c r="B35" s="29">
        <f>+B36-B37</f>
        <v>-76788.600000000093</v>
      </c>
      <c r="C35" s="70" t="s">
        <v>7</v>
      </c>
      <c r="D35" s="70" t="s">
        <v>7</v>
      </c>
      <c r="E35" s="38"/>
    </row>
    <row r="36" spans="1:6" x14ac:dyDescent="0.25">
      <c r="A36" s="28" t="s">
        <v>110</v>
      </c>
      <c r="B36" s="29">
        <v>628218.19999999995</v>
      </c>
      <c r="C36" s="29">
        <v>98.592646485540897</v>
      </c>
      <c r="D36" s="29">
        <v>105.07422554745062</v>
      </c>
      <c r="E36" s="38"/>
    </row>
    <row r="37" spans="1:6" x14ac:dyDescent="0.25">
      <c r="A37" s="28" t="s">
        <v>111</v>
      </c>
      <c r="B37" s="29">
        <v>705006.8</v>
      </c>
      <c r="C37" s="29">
        <v>98.645186828394955</v>
      </c>
      <c r="D37" s="29">
        <v>102.09411103677381</v>
      </c>
      <c r="E37" s="38"/>
      <c r="F37" s="38"/>
    </row>
    <row r="38" spans="1:6" ht="6.75" customHeight="1" x14ac:dyDescent="0.25">
      <c r="A38" s="43"/>
      <c r="B38" s="80"/>
      <c r="C38" s="80"/>
      <c r="D38" s="80"/>
    </row>
    <row r="39" spans="1:6" ht="24.75" customHeight="1" x14ac:dyDescent="0.25">
      <c r="A39" s="247" t="s">
        <v>114</v>
      </c>
      <c r="B39" s="248"/>
      <c r="C39" s="248"/>
      <c r="D39" s="248"/>
    </row>
    <row r="40" spans="1:6" ht="59.25" customHeight="1" x14ac:dyDescent="0.25">
      <c r="A40" s="247" t="s">
        <v>115</v>
      </c>
      <c r="B40" s="248"/>
      <c r="C40" s="248"/>
      <c r="D40" s="248"/>
    </row>
    <row r="41" spans="1:6" ht="33.75" customHeight="1" x14ac:dyDescent="0.25">
      <c r="A41" s="247" t="s">
        <v>116</v>
      </c>
      <c r="B41" s="248"/>
      <c r="C41" s="248"/>
      <c r="D41" s="248"/>
    </row>
    <row r="42" spans="1:6" x14ac:dyDescent="0.25">
      <c r="B42" s="44"/>
    </row>
  </sheetData>
  <mergeCells count="3">
    <mergeCell ref="A39:D39"/>
    <mergeCell ref="A40:D40"/>
    <mergeCell ref="A41:D41"/>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96"/>
  <sheetViews>
    <sheetView workbookViewId="0">
      <selection activeCell="G5" sqref="G5"/>
    </sheetView>
  </sheetViews>
  <sheetFormatPr defaultColWidth="9.109375" defaultRowHeight="13.8" x14ac:dyDescent="0.3"/>
  <cols>
    <col min="1" max="1" width="12.88671875" style="1" customWidth="1"/>
    <col min="2" max="2" width="17.21875" style="1" customWidth="1"/>
    <col min="3" max="3" width="28.77734375" style="1" customWidth="1"/>
    <col min="4" max="4" width="15.44140625" style="66" customWidth="1"/>
    <col min="12" max="16384" width="9.109375" style="1"/>
  </cols>
  <sheetData>
    <row r="1" spans="1:15" x14ac:dyDescent="0.3">
      <c r="O1" s="198"/>
    </row>
    <row r="2" spans="1:15" ht="30.75" customHeight="1" x14ac:dyDescent="0.3">
      <c r="A2" s="204" t="s">
        <v>282</v>
      </c>
      <c r="B2" s="205"/>
      <c r="C2" s="205"/>
    </row>
    <row r="3" spans="1:15" ht="7.5" customHeight="1" thickBot="1" x14ac:dyDescent="0.35"/>
    <row r="4" spans="1:15" ht="14.4" thickBot="1" x14ac:dyDescent="0.35">
      <c r="A4" s="206" t="s">
        <v>9</v>
      </c>
      <c r="B4" s="208" t="s">
        <v>75</v>
      </c>
      <c r="C4" s="209"/>
      <c r="D4" s="210"/>
    </row>
    <row r="5" spans="1:15" ht="85.2" customHeight="1" thickBot="1" x14ac:dyDescent="0.35">
      <c r="A5" s="207"/>
      <c r="B5" s="200" t="s">
        <v>274</v>
      </c>
      <c r="C5" s="201" t="s">
        <v>275</v>
      </c>
      <c r="D5" s="201" t="s">
        <v>276</v>
      </c>
    </row>
    <row r="6" spans="1:15" x14ac:dyDescent="0.3">
      <c r="A6" s="73" t="s">
        <v>50</v>
      </c>
      <c r="B6" s="202">
        <v>94.333171803382939</v>
      </c>
      <c r="C6" s="202">
        <v>98.451675710469047</v>
      </c>
      <c r="D6" s="202">
        <v>73.931979891456194</v>
      </c>
      <c r="L6" s="112"/>
    </row>
    <row r="7" spans="1:15" x14ac:dyDescent="0.3">
      <c r="A7" s="73" t="s">
        <v>51</v>
      </c>
      <c r="B7" s="202">
        <v>101.6628765190201</v>
      </c>
      <c r="C7" s="202">
        <v>99.431544278232522</v>
      </c>
      <c r="D7" s="202">
        <v>75.161377425117891</v>
      </c>
      <c r="L7" s="112"/>
    </row>
    <row r="8" spans="1:15" x14ac:dyDescent="0.3">
      <c r="A8" s="73" t="s">
        <v>52</v>
      </c>
      <c r="B8" s="202">
        <v>96.217505775724632</v>
      </c>
      <c r="C8" s="202">
        <v>92.97181401816087</v>
      </c>
      <c r="D8" s="202">
        <v>72.318402665126996</v>
      </c>
      <c r="L8" s="112"/>
    </row>
    <row r="9" spans="1:15" x14ac:dyDescent="0.3">
      <c r="A9" s="73" t="s">
        <v>53</v>
      </c>
      <c r="B9" s="202">
        <v>103.0355615705876</v>
      </c>
      <c r="C9" s="202">
        <v>95.075379579421977</v>
      </c>
      <c r="D9" s="202">
        <v>74.513672304892395</v>
      </c>
      <c r="L9" s="112"/>
    </row>
    <row r="10" spans="1:15" x14ac:dyDescent="0.3">
      <c r="A10" s="73" t="s">
        <v>54</v>
      </c>
      <c r="B10" s="202">
        <v>102.382751118095</v>
      </c>
      <c r="C10" s="202">
        <v>103.18829250464464</v>
      </c>
      <c r="D10" s="202">
        <v>76.289147664870868</v>
      </c>
      <c r="L10" s="112"/>
    </row>
    <row r="11" spans="1:15" x14ac:dyDescent="0.3">
      <c r="A11" s="73" t="s">
        <v>55</v>
      </c>
      <c r="B11" s="202">
        <v>101.82395970149986</v>
      </c>
      <c r="C11" s="202">
        <v>103.35179268406549</v>
      </c>
      <c r="D11" s="202">
        <v>77.680630974895848</v>
      </c>
      <c r="L11" s="112"/>
    </row>
    <row r="12" spans="1:15" x14ac:dyDescent="0.3">
      <c r="A12" s="73" t="s">
        <v>56</v>
      </c>
      <c r="B12" s="202">
        <v>101.86066240625189</v>
      </c>
      <c r="C12" s="202">
        <v>109.41337523559645</v>
      </c>
      <c r="D12" s="202">
        <v>79.126005272384987</v>
      </c>
      <c r="L12" s="112"/>
    </row>
    <row r="13" spans="1:15" x14ac:dyDescent="0.3">
      <c r="A13" s="73" t="s">
        <v>57</v>
      </c>
      <c r="B13" s="202">
        <v>96.076117589363037</v>
      </c>
      <c r="C13" s="202">
        <v>102.02314758854104</v>
      </c>
      <c r="D13" s="202">
        <v>76.021193869262191</v>
      </c>
      <c r="L13" s="112"/>
    </row>
    <row r="14" spans="1:15" x14ac:dyDescent="0.3">
      <c r="A14" s="73" t="s">
        <v>58</v>
      </c>
      <c r="B14" s="202">
        <v>105.76904659646836</v>
      </c>
      <c r="C14" s="202">
        <v>105.39754922939942</v>
      </c>
      <c r="D14" s="202">
        <v>80.406891966771482</v>
      </c>
      <c r="L14" s="112"/>
    </row>
    <row r="15" spans="1:15" x14ac:dyDescent="0.3">
      <c r="A15" s="73" t="s">
        <v>59</v>
      </c>
      <c r="B15" s="202">
        <v>99.375418017663989</v>
      </c>
      <c r="C15" s="202">
        <v>102.86307410764151</v>
      </c>
      <c r="D15" s="202">
        <v>79.904685006990633</v>
      </c>
      <c r="L15" s="112"/>
    </row>
    <row r="16" spans="1:15" x14ac:dyDescent="0.3">
      <c r="A16" s="73" t="s">
        <v>60</v>
      </c>
      <c r="B16" s="202">
        <v>97.654439216014126</v>
      </c>
      <c r="C16" s="202">
        <v>98.615457436888803</v>
      </c>
      <c r="D16" s="202">
        <v>78.03047205089922</v>
      </c>
      <c r="L16" s="112"/>
    </row>
    <row r="17" spans="1:12" x14ac:dyDescent="0.3">
      <c r="A17" s="73" t="s">
        <v>61</v>
      </c>
      <c r="B17" s="202">
        <v>99.343218402966485</v>
      </c>
      <c r="C17" s="202">
        <v>101.96890935928005</v>
      </c>
      <c r="D17" s="202">
        <v>77.517982270390533</v>
      </c>
      <c r="L17" s="112"/>
    </row>
    <row r="18" spans="1:12" x14ac:dyDescent="0.3">
      <c r="A18" s="73" t="s">
        <v>62</v>
      </c>
      <c r="B18" s="202">
        <v>99.063069151722488</v>
      </c>
      <c r="C18" s="202">
        <v>95.503868515738006</v>
      </c>
      <c r="D18" s="202">
        <v>76.791692381536947</v>
      </c>
      <c r="L18" s="112"/>
    </row>
    <row r="19" spans="1:12" x14ac:dyDescent="0.3">
      <c r="A19" s="73" t="s">
        <v>63</v>
      </c>
      <c r="B19" s="202">
        <v>102.05300404990467</v>
      </c>
      <c r="C19" s="202">
        <v>98.077138942809199</v>
      </c>
      <c r="D19" s="202">
        <v>78.368228936120232</v>
      </c>
      <c r="L19" s="112"/>
    </row>
    <row r="20" spans="1:12" x14ac:dyDescent="0.3">
      <c r="A20" s="73" t="s">
        <v>64</v>
      </c>
      <c r="B20" s="202">
        <v>101.44787691011048</v>
      </c>
      <c r="C20" s="202">
        <v>101.8869966285596</v>
      </c>
      <c r="D20" s="202">
        <v>79.502904427748831</v>
      </c>
      <c r="L20" s="112"/>
    </row>
    <row r="21" spans="1:12" x14ac:dyDescent="0.3">
      <c r="A21" s="73" t="s">
        <v>65</v>
      </c>
      <c r="B21" s="202">
        <v>101.16442801745602</v>
      </c>
      <c r="C21" s="202">
        <v>103.75484005898603</v>
      </c>
      <c r="D21" s="202">
        <v>80.42865852159683</v>
      </c>
      <c r="L21" s="112"/>
    </row>
    <row r="22" spans="1:12" x14ac:dyDescent="0.3">
      <c r="A22" s="73" t="s">
        <v>66</v>
      </c>
      <c r="B22" s="202">
        <v>100.8817931504951</v>
      </c>
      <c r="C22" s="202">
        <v>105.65970146919614</v>
      </c>
      <c r="D22" s="202">
        <v>81.137872923475371</v>
      </c>
      <c r="L22" s="112"/>
    </row>
    <row r="23" spans="1:12" x14ac:dyDescent="0.3">
      <c r="A23" s="73" t="s">
        <v>67</v>
      </c>
      <c r="B23" s="202">
        <v>99.958233716352808</v>
      </c>
      <c r="C23" s="202">
        <v>103.49089899101152</v>
      </c>
      <c r="D23" s="202">
        <v>81.103984649324858</v>
      </c>
      <c r="L23" s="112"/>
    </row>
    <row r="24" spans="1:12" x14ac:dyDescent="0.3">
      <c r="A24" s="73" t="s">
        <v>68</v>
      </c>
      <c r="B24" s="202">
        <v>102.13087794892297</v>
      </c>
      <c r="C24" s="202">
        <v>104.18765474057867</v>
      </c>
      <c r="D24" s="202">
        <v>82.832211573915188</v>
      </c>
      <c r="L24" s="112"/>
    </row>
    <row r="25" spans="1:12" x14ac:dyDescent="0.3">
      <c r="A25" s="73" t="s">
        <v>69</v>
      </c>
      <c r="B25" s="202">
        <v>100.55260583758725</v>
      </c>
      <c r="C25" s="202">
        <v>103.5575486915651</v>
      </c>
      <c r="D25" s="202">
        <v>83.289947210475276</v>
      </c>
      <c r="L25" s="112"/>
    </row>
    <row r="26" spans="1:12" x14ac:dyDescent="0.3">
      <c r="A26" s="73" t="s">
        <v>70</v>
      </c>
      <c r="B26" s="202">
        <v>101.0285774019364</v>
      </c>
      <c r="C26" s="202">
        <v>103.70822620027187</v>
      </c>
      <c r="D26" s="202">
        <v>84.146648785566981</v>
      </c>
      <c r="L26" s="112"/>
    </row>
    <row r="27" spans="1:12" x14ac:dyDescent="0.3">
      <c r="A27" s="73" t="s">
        <v>128</v>
      </c>
      <c r="B27" s="202">
        <v>100.70586797633044</v>
      </c>
      <c r="C27" s="202">
        <v>104.48390840338935</v>
      </c>
      <c r="D27" s="202">
        <v>84.740613032499539</v>
      </c>
      <c r="L27" s="112"/>
    </row>
    <row r="28" spans="1:12" x14ac:dyDescent="0.3">
      <c r="A28" s="73" t="s">
        <v>129</v>
      </c>
      <c r="B28" s="202">
        <v>100.09796145402785</v>
      </c>
      <c r="C28" s="202">
        <v>102.40415480574978</v>
      </c>
      <c r="D28" s="202">
        <v>84.823626169178297</v>
      </c>
      <c r="L28" s="112"/>
    </row>
    <row r="29" spans="1:12" x14ac:dyDescent="0.3">
      <c r="A29" s="73" t="s">
        <v>130</v>
      </c>
      <c r="B29" s="202">
        <v>100.6424088029473</v>
      </c>
      <c r="C29" s="202">
        <v>102.49561137905428</v>
      </c>
      <c r="D29" s="202">
        <v>85.368540610668205</v>
      </c>
      <c r="L29" s="112"/>
    </row>
    <row r="30" spans="1:12" x14ac:dyDescent="0.3">
      <c r="A30" s="73" t="s">
        <v>131</v>
      </c>
      <c r="B30" s="202">
        <v>101.72184970478244</v>
      </c>
      <c r="C30" s="202">
        <v>103.19895067531768</v>
      </c>
      <c r="D30" s="202">
        <v>86.838458575150071</v>
      </c>
      <c r="L30" s="112"/>
    </row>
    <row r="31" spans="1:12" x14ac:dyDescent="0.3">
      <c r="A31" s="73" t="s">
        <v>132</v>
      </c>
      <c r="B31" s="202">
        <v>99.494237295753408</v>
      </c>
      <c r="C31" s="202">
        <v>101.9573247665776</v>
      </c>
      <c r="D31" s="202">
        <v>86.399262038734335</v>
      </c>
      <c r="L31" s="112"/>
    </row>
    <row r="32" spans="1:12" x14ac:dyDescent="0.3">
      <c r="A32" s="73" t="s">
        <v>133</v>
      </c>
      <c r="B32" s="202">
        <v>100.83866584890811</v>
      </c>
      <c r="C32" s="202">
        <v>102.71178806880501</v>
      </c>
      <c r="D32" s="202">
        <v>87.123863143161827</v>
      </c>
      <c r="L32" s="112"/>
    </row>
    <row r="33" spans="1:12" x14ac:dyDescent="0.3">
      <c r="A33" s="73" t="s">
        <v>134</v>
      </c>
      <c r="B33" s="202">
        <v>101.26989200253624</v>
      </c>
      <c r="C33" s="202">
        <v>103.35217339125001</v>
      </c>
      <c r="D33" s="202">
        <v>88.230242113517477</v>
      </c>
      <c r="L33"/>
    </row>
    <row r="34" spans="1:12" x14ac:dyDescent="0.3">
      <c r="A34" s="73" t="s">
        <v>135</v>
      </c>
      <c r="B34" s="202">
        <v>103.60843839070495</v>
      </c>
      <c r="C34" s="202">
        <v>105.26899894594956</v>
      </c>
      <c r="D34" s="202">
        <v>91.413976042153578</v>
      </c>
      <c r="L34"/>
    </row>
    <row r="35" spans="1:12" x14ac:dyDescent="0.3">
      <c r="A35" s="73" t="s">
        <v>136</v>
      </c>
      <c r="B35" s="202">
        <v>102.82254422682496</v>
      </c>
      <c r="C35" s="202">
        <v>108.79048469569479</v>
      </c>
      <c r="D35" s="202">
        <v>93.994175945442521</v>
      </c>
      <c r="L35"/>
    </row>
    <row r="36" spans="1:12" x14ac:dyDescent="0.3">
      <c r="A36" s="73" t="s">
        <v>137</v>
      </c>
      <c r="B36" s="202">
        <v>101.2543694514704</v>
      </c>
      <c r="C36" s="202">
        <v>109.23896937200199</v>
      </c>
      <c r="D36" s="202">
        <v>95.173210174663481</v>
      </c>
      <c r="L36"/>
    </row>
    <row r="37" spans="1:12" x14ac:dyDescent="0.3">
      <c r="A37" s="73" t="s">
        <v>138</v>
      </c>
      <c r="B37" s="202">
        <v>100.63418219558031</v>
      </c>
      <c r="C37" s="202">
        <v>108.55323462144256</v>
      </c>
      <c r="D37" s="202">
        <v>95.776781728553431</v>
      </c>
      <c r="L37"/>
    </row>
    <row r="38" spans="1:12" x14ac:dyDescent="0.3">
      <c r="A38" s="73" t="s">
        <v>139</v>
      </c>
      <c r="B38" s="202">
        <v>101.78750482444883</v>
      </c>
      <c r="C38" s="202">
        <v>106.64539553306194</v>
      </c>
      <c r="D38" s="202">
        <v>97.488796322653158</v>
      </c>
      <c r="L38"/>
    </row>
    <row r="39" spans="1:12" x14ac:dyDescent="0.3">
      <c r="A39" s="73" t="s">
        <v>140</v>
      </c>
      <c r="B39" s="202">
        <v>101.62777107960662</v>
      </c>
      <c r="C39" s="202">
        <v>105.40620177632802</v>
      </c>
      <c r="D39" s="202">
        <v>99.075690755049905</v>
      </c>
      <c r="L39"/>
    </row>
    <row r="40" spans="1:12" x14ac:dyDescent="0.3">
      <c r="A40" s="73" t="s">
        <v>141</v>
      </c>
      <c r="B40" s="202">
        <v>102.25324989422384</v>
      </c>
      <c r="C40" s="202">
        <v>106.44604029460312</v>
      </c>
      <c r="D40" s="202">
        <v>101.30811365218962</v>
      </c>
      <c r="L40"/>
    </row>
    <row r="41" spans="1:12" x14ac:dyDescent="0.3">
      <c r="A41" s="73" t="s">
        <v>142</v>
      </c>
      <c r="B41" s="202">
        <v>99.940099907575302</v>
      </c>
      <c r="C41" s="202">
        <v>105.71187314001578</v>
      </c>
      <c r="D41" s="202">
        <v>101.24742999847822</v>
      </c>
      <c r="L41"/>
    </row>
    <row r="42" spans="1:12" x14ac:dyDescent="0.3">
      <c r="A42" s="73" t="s">
        <v>143</v>
      </c>
      <c r="B42" s="202">
        <v>99.953963818971786</v>
      </c>
      <c r="C42" s="202">
        <v>103.80764084252215</v>
      </c>
      <c r="D42" s="202">
        <v>101.20081954831772</v>
      </c>
      <c r="L42"/>
    </row>
    <row r="43" spans="1:12" x14ac:dyDescent="0.3">
      <c r="A43" s="73" t="s">
        <v>144</v>
      </c>
      <c r="B43" s="202">
        <v>101.77324637066332</v>
      </c>
      <c r="C43" s="202">
        <v>103.95623651283007</v>
      </c>
      <c r="D43" s="202">
        <v>102.99535940803979</v>
      </c>
      <c r="L43"/>
    </row>
    <row r="44" spans="1:12" x14ac:dyDescent="0.3">
      <c r="A44" s="73" t="s">
        <v>145</v>
      </c>
      <c r="B44" s="202">
        <v>101.64859749881032</v>
      </c>
      <c r="C44" s="202">
        <v>103.34151387574344</v>
      </c>
      <c r="D44" s="202">
        <v>104.69333832713146</v>
      </c>
      <c r="L44"/>
    </row>
    <row r="45" spans="1:12" x14ac:dyDescent="0.3">
      <c r="A45" s="73" t="s">
        <v>146</v>
      </c>
      <c r="B45" s="202">
        <v>100.92805711297169</v>
      </c>
      <c r="C45" s="202">
        <v>104.36309573672347</v>
      </c>
      <c r="D45" s="202">
        <v>105.6649523002839</v>
      </c>
      <c r="L45"/>
    </row>
    <row r="46" spans="1:12" x14ac:dyDescent="0.3">
      <c r="A46" s="73" t="s">
        <v>147</v>
      </c>
      <c r="B46" s="202">
        <v>97.923773675774399</v>
      </c>
      <c r="C46" s="202">
        <v>102.24335060423431</v>
      </c>
      <c r="D46" s="202">
        <v>103.47110874514497</v>
      </c>
      <c r="L46"/>
    </row>
    <row r="47" spans="1:12" x14ac:dyDescent="0.3">
      <c r="A47" s="73" t="s">
        <v>148</v>
      </c>
      <c r="B47" s="202">
        <v>90.17057949005688</v>
      </c>
      <c r="C47" s="202">
        <v>90.587089453858567</v>
      </c>
      <c r="D47" s="202">
        <v>93.300498360284152</v>
      </c>
      <c r="L47"/>
    </row>
    <row r="48" spans="1:12" x14ac:dyDescent="0.3">
      <c r="A48" s="73" t="s">
        <v>149</v>
      </c>
      <c r="B48" s="202">
        <v>106.22757299423478</v>
      </c>
      <c r="C48" s="202">
        <v>94.667775985867991</v>
      </c>
      <c r="D48" s="202">
        <v>99.110854999655672</v>
      </c>
      <c r="L48"/>
    </row>
    <row r="49" spans="1:12" x14ac:dyDescent="0.3">
      <c r="A49" s="73" t="s">
        <v>150</v>
      </c>
      <c r="B49" s="202">
        <v>105.0515989346242</v>
      </c>
      <c r="C49" s="202">
        <v>98.535546203654008</v>
      </c>
      <c r="D49" s="202">
        <v>104.1175378949152</v>
      </c>
      <c r="L49"/>
    </row>
    <row r="50" spans="1:12" x14ac:dyDescent="0.3">
      <c r="A50" s="73" t="s">
        <v>151</v>
      </c>
      <c r="B50" s="202">
        <v>100.39933591795717</v>
      </c>
      <c r="C50" s="202">
        <v>101.02657436298821</v>
      </c>
      <c r="D50" s="202">
        <v>104.53331662062229</v>
      </c>
      <c r="L50"/>
    </row>
    <row r="51" spans="1:12" x14ac:dyDescent="0.3">
      <c r="A51" s="73" t="s">
        <v>152</v>
      </c>
      <c r="B51" s="202">
        <v>100.57728864611811</v>
      </c>
      <c r="C51" s="202">
        <v>112.68618864488091</v>
      </c>
      <c r="D51" s="202">
        <v>105.13677558888384</v>
      </c>
      <c r="L51"/>
    </row>
    <row r="52" spans="1:12" x14ac:dyDescent="0.3">
      <c r="A52" s="73" t="s">
        <v>153</v>
      </c>
      <c r="B52" s="202">
        <v>100.92874748127355</v>
      </c>
      <c r="C52" s="202">
        <v>107.06519557764531</v>
      </c>
      <c r="D52" s="202">
        <v>106.11323074405779</v>
      </c>
    </row>
    <row r="53" spans="1:12" x14ac:dyDescent="0.3">
      <c r="A53" s="73" t="s">
        <v>154</v>
      </c>
      <c r="B53" s="202">
        <v>100.76232505073325</v>
      </c>
      <c r="C53" s="202">
        <v>102.69370621506397</v>
      </c>
      <c r="D53" s="202">
        <v>106.92215848416214</v>
      </c>
    </row>
    <row r="54" spans="1:12" x14ac:dyDescent="0.3">
      <c r="A54" s="73" t="s">
        <v>155</v>
      </c>
      <c r="B54" s="202">
        <v>102.60097174921525</v>
      </c>
      <c r="C54" s="202">
        <v>104.94565480795639</v>
      </c>
      <c r="D54" s="202">
        <v>109.70317361998636</v>
      </c>
    </row>
    <row r="55" spans="1:12" x14ac:dyDescent="0.3">
      <c r="A55" s="73" t="s">
        <v>156</v>
      </c>
      <c r="B55" s="202">
        <v>99.576456292827757</v>
      </c>
      <c r="C55" s="202">
        <v>103.90135337487038</v>
      </c>
      <c r="D55" s="202">
        <v>109.23853273155066</v>
      </c>
    </row>
    <row r="56" spans="1:12" x14ac:dyDescent="0.3">
      <c r="A56" s="73" t="s">
        <v>157</v>
      </c>
      <c r="B56" s="202">
        <v>100.29950405591292</v>
      </c>
      <c r="C56" s="202">
        <v>103.25357714531461</v>
      </c>
      <c r="D56" s="202">
        <v>109.56570656770141</v>
      </c>
    </row>
    <row r="57" spans="1:12" customFormat="1" x14ac:dyDescent="0.3">
      <c r="A57" s="73" t="s">
        <v>158</v>
      </c>
      <c r="B57" s="202">
        <v>101.89246214287915</v>
      </c>
      <c r="C57" s="202">
        <v>104.41165579594036</v>
      </c>
      <c r="D57" s="202">
        <v>111.63919608607323</v>
      </c>
    </row>
    <row r="58" spans="1:12" customFormat="1" x14ac:dyDescent="0.3">
      <c r="A58" s="73" t="s">
        <v>277</v>
      </c>
      <c r="B58" s="202">
        <v>99.24606214709587</v>
      </c>
      <c r="C58" s="202">
        <v>100.99753933455642</v>
      </c>
      <c r="D58" s="202">
        <v>110.79750592810245</v>
      </c>
    </row>
    <row r="59" spans="1:12" customFormat="1" x14ac:dyDescent="0.3">
      <c r="A59" s="73" t="s">
        <v>278</v>
      </c>
      <c r="B59" s="202">
        <v>101.40196649926348</v>
      </c>
      <c r="C59" s="202">
        <v>102.84910190008836</v>
      </c>
      <c r="D59" s="202">
        <v>112.35084984323392</v>
      </c>
    </row>
    <row r="60" spans="1:12" customFormat="1" x14ac:dyDescent="0.3">
      <c r="A60" s="73" t="s">
        <v>279</v>
      </c>
      <c r="B60" s="202">
        <v>100.99854897412737</v>
      </c>
      <c r="C60" s="202">
        <v>103.56591643175442</v>
      </c>
      <c r="D60" s="202">
        <v>113.47272810176689</v>
      </c>
    </row>
    <row r="61" spans="1:12" customFormat="1" ht="14.4" thickBot="1" x14ac:dyDescent="0.35">
      <c r="A61" s="74" t="s">
        <v>280</v>
      </c>
      <c r="B61" s="203">
        <v>99.474639490573935</v>
      </c>
      <c r="C61" s="203">
        <v>101.10838411298178</v>
      </c>
      <c r="D61" s="203">
        <v>112.8765871993518</v>
      </c>
    </row>
    <row r="62" spans="1:12" customFormat="1" x14ac:dyDescent="0.3">
      <c r="A62" s="63"/>
      <c r="B62" s="63"/>
      <c r="C62" s="63"/>
      <c r="D62" s="96"/>
    </row>
    <row r="63" spans="1:12" x14ac:dyDescent="0.3">
      <c r="A63" s="63"/>
      <c r="B63" s="63"/>
      <c r="C63" s="63"/>
      <c r="D63" s="96"/>
    </row>
    <row r="64" spans="1:12" x14ac:dyDescent="0.3">
      <c r="A64" s="63"/>
      <c r="B64" s="63"/>
      <c r="C64" s="63"/>
      <c r="D64" s="96"/>
    </row>
    <row r="65" spans="1:4" x14ac:dyDescent="0.3">
      <c r="A65" s="63"/>
      <c r="B65" s="63"/>
      <c r="C65" s="63"/>
      <c r="D65" s="96"/>
    </row>
    <row r="66" spans="1:4" x14ac:dyDescent="0.3">
      <c r="A66" s="63"/>
      <c r="B66" s="63"/>
      <c r="C66" s="63"/>
      <c r="D66" s="96"/>
    </row>
    <row r="67" spans="1:4" x14ac:dyDescent="0.3">
      <c r="A67" s="63"/>
      <c r="B67" s="63"/>
      <c r="C67" s="63"/>
      <c r="D67" s="96"/>
    </row>
    <row r="68" spans="1:4" x14ac:dyDescent="0.3">
      <c r="A68" s="63"/>
      <c r="B68" s="63"/>
      <c r="C68" s="63"/>
      <c r="D68" s="96"/>
    </row>
    <row r="69" spans="1:4" x14ac:dyDescent="0.3">
      <c r="A69" s="63"/>
      <c r="B69" s="63"/>
      <c r="C69" s="63"/>
      <c r="D69" s="96"/>
    </row>
    <row r="70" spans="1:4" x14ac:dyDescent="0.3">
      <c r="A70" s="63"/>
      <c r="B70" s="63"/>
      <c r="C70" s="63"/>
      <c r="D70" s="96"/>
    </row>
    <row r="71" spans="1:4" x14ac:dyDescent="0.3">
      <c r="A71" s="63"/>
      <c r="B71" s="63"/>
      <c r="C71" s="63"/>
      <c r="D71" s="96"/>
    </row>
    <row r="72" spans="1:4" x14ac:dyDescent="0.3">
      <c r="A72" s="63"/>
      <c r="B72" s="63"/>
      <c r="C72" s="63"/>
      <c r="D72" s="96"/>
    </row>
    <row r="73" spans="1:4" x14ac:dyDescent="0.3">
      <c r="A73" s="63"/>
      <c r="B73" s="63"/>
      <c r="C73" s="63"/>
      <c r="D73" s="96"/>
    </row>
    <row r="74" spans="1:4" x14ac:dyDescent="0.3">
      <c r="A74" s="63"/>
      <c r="B74" s="63"/>
      <c r="C74" s="63"/>
      <c r="D74" s="96"/>
    </row>
    <row r="75" spans="1:4" x14ac:dyDescent="0.3">
      <c r="A75" s="63"/>
      <c r="B75" s="63"/>
      <c r="C75" s="63"/>
      <c r="D75" s="96"/>
    </row>
    <row r="76" spans="1:4" x14ac:dyDescent="0.3">
      <c r="A76" s="63"/>
      <c r="B76" s="63"/>
      <c r="C76" s="63"/>
      <c r="D76" s="96"/>
    </row>
    <row r="77" spans="1:4" x14ac:dyDescent="0.3">
      <c r="A77" s="63"/>
      <c r="B77" s="63"/>
      <c r="C77" s="63"/>
      <c r="D77" s="96"/>
    </row>
    <row r="78" spans="1:4" x14ac:dyDescent="0.3">
      <c r="A78" s="63"/>
      <c r="B78" s="63"/>
      <c r="C78" s="63"/>
      <c r="D78" s="96"/>
    </row>
    <row r="79" spans="1:4" x14ac:dyDescent="0.3">
      <c r="A79" s="63"/>
      <c r="B79" s="63"/>
      <c r="C79" s="63"/>
      <c r="D79" s="96"/>
    </row>
    <row r="80" spans="1:4" x14ac:dyDescent="0.3">
      <c r="A80" s="63"/>
      <c r="B80" s="63"/>
      <c r="C80" s="63"/>
      <c r="D80" s="96"/>
    </row>
    <row r="81" spans="1:4" x14ac:dyDescent="0.3">
      <c r="A81" s="63"/>
      <c r="B81" s="63"/>
      <c r="C81" s="63"/>
      <c r="D81" s="96"/>
    </row>
    <row r="82" spans="1:4" x14ac:dyDescent="0.3">
      <c r="A82" s="63"/>
      <c r="B82" s="63"/>
      <c r="C82" s="63"/>
      <c r="D82" s="96"/>
    </row>
    <row r="83" spans="1:4" x14ac:dyDescent="0.3">
      <c r="A83" s="63"/>
      <c r="B83" s="63"/>
      <c r="C83" s="63"/>
      <c r="D83" s="96"/>
    </row>
    <row r="84" spans="1:4" x14ac:dyDescent="0.3">
      <c r="A84" s="63"/>
      <c r="B84" s="63"/>
      <c r="C84" s="63"/>
      <c r="D84" s="96"/>
    </row>
    <row r="85" spans="1:4" x14ac:dyDescent="0.3">
      <c r="A85" s="63"/>
      <c r="B85" s="63"/>
      <c r="C85" s="63"/>
      <c r="D85" s="96"/>
    </row>
    <row r="86" spans="1:4" x14ac:dyDescent="0.3">
      <c r="A86" s="63"/>
      <c r="B86" s="63"/>
      <c r="C86" s="63"/>
      <c r="D86" s="96"/>
    </row>
    <row r="87" spans="1:4" x14ac:dyDescent="0.3">
      <c r="A87" s="63"/>
      <c r="B87" s="63"/>
      <c r="C87" s="63"/>
      <c r="D87" s="96"/>
    </row>
    <row r="88" spans="1:4" x14ac:dyDescent="0.3">
      <c r="A88" s="63"/>
      <c r="B88" s="63"/>
      <c r="C88" s="63"/>
      <c r="D88" s="96"/>
    </row>
    <row r="89" spans="1:4" x14ac:dyDescent="0.3">
      <c r="A89" s="63"/>
      <c r="B89" s="63"/>
      <c r="C89" s="63"/>
      <c r="D89" s="96"/>
    </row>
    <row r="90" spans="1:4" x14ac:dyDescent="0.3">
      <c r="A90" s="63"/>
      <c r="B90" s="63"/>
      <c r="C90" s="63"/>
      <c r="D90" s="96"/>
    </row>
    <row r="91" spans="1:4" x14ac:dyDescent="0.3">
      <c r="A91" s="63"/>
      <c r="B91" s="63"/>
      <c r="C91" s="63"/>
      <c r="D91" s="96"/>
    </row>
    <row r="92" spans="1:4" x14ac:dyDescent="0.3">
      <c r="A92" s="63"/>
      <c r="B92" s="63"/>
      <c r="C92" s="63"/>
      <c r="D92" s="96"/>
    </row>
    <row r="93" spans="1:4" x14ac:dyDescent="0.3">
      <c r="A93" s="63"/>
      <c r="B93" s="63"/>
      <c r="C93" s="63"/>
      <c r="D93" s="96"/>
    </row>
    <row r="94" spans="1:4" x14ac:dyDescent="0.3">
      <c r="A94" s="63"/>
      <c r="B94" s="63"/>
      <c r="C94" s="63"/>
      <c r="D94" s="96"/>
    </row>
    <row r="95" spans="1:4" x14ac:dyDescent="0.3">
      <c r="A95" s="63"/>
      <c r="B95" s="63"/>
    </row>
    <row r="96" spans="1:4" x14ac:dyDescent="0.3">
      <c r="A96" s="63"/>
      <c r="B96" s="63"/>
    </row>
  </sheetData>
  <mergeCells count="3">
    <mergeCell ref="A2:C2"/>
    <mergeCell ref="A4:A5"/>
    <mergeCell ref="B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6"/>
  <sheetViews>
    <sheetView topLeftCell="A48" workbookViewId="0">
      <selection activeCell="C6" sqref="C6:H97"/>
    </sheetView>
  </sheetViews>
  <sheetFormatPr defaultColWidth="9.109375" defaultRowHeight="13.8" x14ac:dyDescent="0.3"/>
  <cols>
    <col min="1" max="1" width="21" style="119" customWidth="1"/>
    <col min="2" max="7" width="12.88671875" style="119" customWidth="1"/>
    <col min="8" max="8" width="15.88671875" style="119" customWidth="1"/>
    <col min="9" max="16384" width="9.109375" style="119"/>
  </cols>
  <sheetData>
    <row r="2" spans="1:17" ht="30.75" customHeight="1" x14ac:dyDescent="0.3">
      <c r="B2" s="211" t="s">
        <v>159</v>
      </c>
      <c r="C2" s="212"/>
      <c r="D2" s="213"/>
      <c r="E2" s="213"/>
      <c r="F2" s="213"/>
      <c r="G2" s="213"/>
      <c r="H2" s="213"/>
    </row>
    <row r="3" spans="1:17" ht="7.5" customHeight="1" thickBot="1" x14ac:dyDescent="0.35">
      <c r="J3" s="120"/>
      <c r="K3" s="120"/>
      <c r="L3" s="120"/>
      <c r="M3" s="120"/>
      <c r="N3" s="120"/>
      <c r="O3" s="120"/>
      <c r="P3" s="120"/>
    </row>
    <row r="4" spans="1:17" ht="14.4" thickBot="1" x14ac:dyDescent="0.35">
      <c r="B4" s="214" t="s">
        <v>9</v>
      </c>
      <c r="C4" s="216" t="s">
        <v>160</v>
      </c>
      <c r="D4" s="217"/>
      <c r="E4" s="217"/>
      <c r="F4" s="217"/>
      <c r="G4" s="217"/>
      <c r="H4" s="218"/>
      <c r="J4" s="120"/>
      <c r="K4" s="120"/>
      <c r="L4" s="120"/>
      <c r="M4" s="120"/>
      <c r="N4" s="120"/>
      <c r="O4" s="120"/>
      <c r="P4" s="120"/>
    </row>
    <row r="5" spans="1:17" ht="26.25" customHeight="1" thickBot="1" x14ac:dyDescent="0.35">
      <c r="A5" s="133"/>
      <c r="B5" s="215"/>
      <c r="C5" s="121" t="s">
        <v>71</v>
      </c>
      <c r="D5" s="121" t="s">
        <v>72</v>
      </c>
      <c r="E5" s="121" t="s">
        <v>73</v>
      </c>
      <c r="F5" s="121" t="s">
        <v>74</v>
      </c>
      <c r="G5" s="121" t="s">
        <v>76</v>
      </c>
      <c r="H5" s="122" t="s">
        <v>75</v>
      </c>
      <c r="I5" s="123"/>
      <c r="J5" s="124" t="s">
        <v>9</v>
      </c>
      <c r="K5" s="121" t="s">
        <v>71</v>
      </c>
      <c r="L5" s="121" t="s">
        <v>72</v>
      </c>
      <c r="M5" s="121" t="s">
        <v>73</v>
      </c>
      <c r="N5" s="121" t="s">
        <v>74</v>
      </c>
      <c r="O5" s="121" t="s">
        <v>76</v>
      </c>
      <c r="P5" s="122" t="s">
        <v>103</v>
      </c>
    </row>
    <row r="6" spans="1:17" x14ac:dyDescent="0.3">
      <c r="A6" s="125" t="s">
        <v>161</v>
      </c>
      <c r="B6" s="71" t="s">
        <v>10</v>
      </c>
      <c r="C6" s="126">
        <f>VLOOKUP($A6,'[1]0101L SA'!$A$17:$AZ$134,COLUMN('[1]0101L SA'!$H$22),FALSE)</f>
        <v>2619</v>
      </c>
      <c r="D6" s="127">
        <f>VLOOKUP($A6,'[1]0101L SA'!$A$17:$AZ$134,COLUMN('[1]0101L SA'!$K$22),FALSE)</f>
        <v>4897.1000000000004</v>
      </c>
      <c r="E6" s="127">
        <f>VLOOKUP($A6,'[1]0101L SA'!$A$17:$AZ$134,COLUMN('[1]0101L SA'!$Q$22),FALSE)</f>
        <v>1000.9</v>
      </c>
      <c r="F6" s="127">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127">
        <f>VLOOKUP($A6,'[1]0101L SA'!$A$17:$AZ$134,COLUMN('[1]0101L SA'!$AU$22),FALSE)</f>
        <v>2160.1000000000004</v>
      </c>
      <c r="H6" s="128">
        <f>VLOOKUP($A6,'[1]0101L SA'!$A$17:$AZ$134,COLUMN('[1]0101L SA'!$B$22),FALSE)</f>
        <v>20211.2</v>
      </c>
      <c r="I6" s="129"/>
      <c r="J6" s="71" t="s">
        <v>10</v>
      </c>
      <c r="K6" s="127">
        <f t="shared" ref="K6:P6" si="0">C6/(SUM(C$6:C$9)/4)*100</f>
        <v>112.08233922132945</v>
      </c>
      <c r="L6" s="127">
        <f t="shared" si="0"/>
        <v>96.817943673945493</v>
      </c>
      <c r="M6" s="127">
        <f t="shared" si="0"/>
        <v>95.903799166387188</v>
      </c>
      <c r="N6" s="127">
        <f t="shared" si="0"/>
        <v>95.584399799452029</v>
      </c>
      <c r="O6" s="127">
        <f t="shared" si="0"/>
        <v>109.16625604871825</v>
      </c>
      <c r="P6" s="127">
        <f t="shared" si="0"/>
        <v>99.6111404083765</v>
      </c>
      <c r="Q6" s="130"/>
    </row>
    <row r="7" spans="1:17" x14ac:dyDescent="0.3">
      <c r="A7" s="125" t="s">
        <v>162</v>
      </c>
      <c r="B7" s="72" t="s">
        <v>11</v>
      </c>
      <c r="C7" s="126">
        <f>VLOOKUP($A7,'[1]0101L SA'!$A$17:$AZ$134,COLUMN('[1]0101L SA'!$H$22),FALSE)</f>
        <v>2542.8000000000002</v>
      </c>
      <c r="D7" s="127">
        <f>VLOOKUP($A7,'[1]0101L SA'!$A$17:$AZ$134,COLUMN('[1]0101L SA'!$K$22),FALSE)</f>
        <v>5011</v>
      </c>
      <c r="E7" s="127">
        <f>VLOOKUP($A7,'[1]0101L SA'!$A$17:$AZ$134,COLUMN('[1]0101L SA'!$Q$22),FALSE)</f>
        <v>1015.7</v>
      </c>
      <c r="F7" s="127">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127">
        <f>VLOOKUP($A7,'[1]0101L SA'!$A$17:$AZ$134,COLUMN('[1]0101L SA'!$AU$22),FALSE)</f>
        <v>2146.3000000000002</v>
      </c>
      <c r="H7" s="128">
        <f>VLOOKUP($A7,'[1]0101L SA'!$A$17:$AZ$134,COLUMN('[1]0101L SA'!$B$22),FALSE)</f>
        <v>20492.599999999999</v>
      </c>
      <c r="I7" s="129"/>
      <c r="J7" s="72" t="s">
        <v>11</v>
      </c>
      <c r="K7" s="127">
        <f t="shared" ref="K7:K21" si="1">C7/(SUM(C$6:C$9)/4)*100</f>
        <v>108.82129521649352</v>
      </c>
      <c r="L7" s="127">
        <f t="shared" ref="L7:L70" si="2">D7/(SUM(D$6:D$9)/4)*100</f>
        <v>99.069799626338209</v>
      </c>
      <c r="M7" s="127">
        <f t="shared" ref="M7:P70" si="3">E7/(SUM(E$6:E$9)/4)*100</f>
        <v>97.321899104105782</v>
      </c>
      <c r="N7" s="127">
        <f t="shared" si="3"/>
        <v>99.463686132310997</v>
      </c>
      <c r="O7" s="127">
        <f t="shared" si="3"/>
        <v>108.46883725631405</v>
      </c>
      <c r="P7" s="127">
        <f t="shared" si="3"/>
        <v>100.99802366671429</v>
      </c>
      <c r="Q7" s="130"/>
    </row>
    <row r="8" spans="1:17" x14ac:dyDescent="0.3">
      <c r="A8" s="125" t="s">
        <v>163</v>
      </c>
      <c r="B8" s="72" t="s">
        <v>12</v>
      </c>
      <c r="C8" s="126">
        <f>VLOOKUP($A8,'[1]0101L SA'!$A$17:$AZ$134,COLUMN('[1]0101L SA'!$H$22),FALSE)</f>
        <v>2140.5</v>
      </c>
      <c r="D8" s="127">
        <f>VLOOKUP($A8,'[1]0101L SA'!$A$17:$AZ$134,COLUMN('[1]0101L SA'!$K$22),FALSE)</f>
        <v>5152.8</v>
      </c>
      <c r="E8" s="127">
        <f>VLOOKUP($A8,'[1]0101L SA'!$A$17:$AZ$134,COLUMN('[1]0101L SA'!$Q$22),FALSE)</f>
        <v>1071.2</v>
      </c>
      <c r="F8" s="127">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127">
        <f>VLOOKUP($A8,'[1]0101L SA'!$A$17:$AZ$134,COLUMN('[1]0101L SA'!$AU$22),FALSE)</f>
        <v>1907.7000000000003</v>
      </c>
      <c r="H8" s="128">
        <f>VLOOKUP($A8,'[1]0101L SA'!$A$17:$AZ$134,COLUMN('[1]0101L SA'!$B$22),FALSE)</f>
        <v>20160.8</v>
      </c>
      <c r="I8" s="129"/>
      <c r="J8" s="72" t="s">
        <v>12</v>
      </c>
      <c r="K8" s="127">
        <f t="shared" si="1"/>
        <v>91.604523521670743</v>
      </c>
      <c r="L8" s="127">
        <f t="shared" si="2"/>
        <v>101.87325154951019</v>
      </c>
      <c r="M8" s="127">
        <f t="shared" si="3"/>
        <v>102.63977387055047</v>
      </c>
      <c r="N8" s="127">
        <f t="shared" si="3"/>
        <v>101.9310337842286</v>
      </c>
      <c r="O8" s="127">
        <f t="shared" si="3"/>
        <v>96.410567410832741</v>
      </c>
      <c r="P8" s="127">
        <f t="shared" si="3"/>
        <v>99.362743406883141</v>
      </c>
      <c r="Q8" s="130"/>
    </row>
    <row r="9" spans="1:17" x14ac:dyDescent="0.3">
      <c r="A9" s="125" t="s">
        <v>164</v>
      </c>
      <c r="B9" s="72" t="s">
        <v>13</v>
      </c>
      <c r="C9" s="126">
        <f>VLOOKUP($A9,'[1]0101L SA'!$A$17:$AZ$134,COLUMN('[1]0101L SA'!$H$22),FALSE)</f>
        <v>2044.4</v>
      </c>
      <c r="D9" s="127">
        <f>VLOOKUP($A9,'[1]0101L SA'!$A$17:$AZ$134,COLUMN('[1]0101L SA'!$K$22),FALSE)</f>
        <v>5171.3</v>
      </c>
      <c r="E9" s="127">
        <f>VLOOKUP($A9,'[1]0101L SA'!$A$17:$AZ$134,COLUMN('[1]0101L SA'!$Q$22),FALSE)</f>
        <v>1086.8</v>
      </c>
      <c r="F9" s="127">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127">
        <f>VLOOKUP($A9,'[1]0101L SA'!$A$17:$AZ$134,COLUMN('[1]0101L SA'!$AU$22),FALSE)</f>
        <v>1700.8000000000002</v>
      </c>
      <c r="H9" s="128">
        <f>VLOOKUP($A9,'[1]0101L SA'!$A$17:$AZ$134,COLUMN('[1]0101L SA'!$B$22),FALSE)</f>
        <v>20295.8</v>
      </c>
      <c r="I9" s="129"/>
      <c r="J9" s="72" t="s">
        <v>13</v>
      </c>
      <c r="K9" s="127">
        <f t="shared" si="1"/>
        <v>87.49184204050627</v>
      </c>
      <c r="L9" s="127">
        <f t="shared" si="2"/>
        <v>102.2390051502061</v>
      </c>
      <c r="M9" s="127">
        <f t="shared" si="3"/>
        <v>104.13452785895655</v>
      </c>
      <c r="N9" s="127">
        <f t="shared" si="3"/>
        <v>103.02088028400833</v>
      </c>
      <c r="O9" s="127">
        <f t="shared" si="3"/>
        <v>85.954339284134988</v>
      </c>
      <c r="P9" s="127">
        <f t="shared" si="3"/>
        <v>100.02809251802603</v>
      </c>
      <c r="Q9" s="130"/>
    </row>
    <row r="10" spans="1:17" x14ac:dyDescent="0.3">
      <c r="A10" s="125" t="s">
        <v>165</v>
      </c>
      <c r="B10" s="72" t="s">
        <v>14</v>
      </c>
      <c r="C10" s="126">
        <f>VLOOKUP($A10,'[1]0101L SA'!$A$17:$AZ$134,COLUMN('[1]0101L SA'!$H$22),FALSE)</f>
        <v>2540.9</v>
      </c>
      <c r="D10" s="127">
        <f>VLOOKUP($A10,'[1]0101L SA'!$A$17:$AZ$134,COLUMN('[1]0101L SA'!$K$22),FALSE)</f>
        <v>5454.9</v>
      </c>
      <c r="E10" s="127">
        <f>VLOOKUP($A10,'[1]0101L SA'!$A$17:$AZ$134,COLUMN('[1]0101L SA'!$Q$22),FALSE)</f>
        <v>1141.7</v>
      </c>
      <c r="F10" s="127">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127">
        <f>VLOOKUP($A10,'[1]0101L SA'!$A$17:$AZ$134,COLUMN('[1]0101L SA'!$AU$22),FALSE)</f>
        <v>2010.9</v>
      </c>
      <c r="H10" s="128">
        <f>VLOOKUP($A10,'[1]0101L SA'!$A$17:$AZ$134,COLUMN('[1]0101L SA'!$B$22),FALSE)</f>
        <v>20842.900000000001</v>
      </c>
      <c r="I10" s="129"/>
      <c r="J10" s="72" t="s">
        <v>14</v>
      </c>
      <c r="K10" s="127">
        <f t="shared" si="1"/>
        <v>108.73998309563804</v>
      </c>
      <c r="L10" s="127">
        <f t="shared" si="2"/>
        <v>107.84590899655004</v>
      </c>
      <c r="M10" s="127">
        <f t="shared" si="3"/>
        <v>109.39491208738561</v>
      </c>
      <c r="N10" s="127">
        <f t="shared" si="3"/>
        <v>98.699983287669852</v>
      </c>
      <c r="O10" s="127">
        <f t="shared" si="3"/>
        <v>101.62604707576848</v>
      </c>
      <c r="P10" s="127">
        <f t="shared" si="3"/>
        <v>102.7244813973317</v>
      </c>
      <c r="Q10" s="130"/>
    </row>
    <row r="11" spans="1:17" x14ac:dyDescent="0.3">
      <c r="A11" s="125" t="s">
        <v>166</v>
      </c>
      <c r="B11" s="72" t="s">
        <v>15</v>
      </c>
      <c r="C11" s="126">
        <f>VLOOKUP($A11,'[1]0101L SA'!$A$17:$AZ$134,COLUMN('[1]0101L SA'!$H$22),FALSE)</f>
        <v>2730</v>
      </c>
      <c r="D11" s="127">
        <f>VLOOKUP($A11,'[1]0101L SA'!$A$17:$AZ$134,COLUMN('[1]0101L SA'!$K$22),FALSE)</f>
        <v>5544.9</v>
      </c>
      <c r="E11" s="127">
        <f>VLOOKUP($A11,'[1]0101L SA'!$A$17:$AZ$134,COLUMN('[1]0101L SA'!$Q$22),FALSE)</f>
        <v>1156.5</v>
      </c>
      <c r="F11" s="127">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127">
        <f>VLOOKUP($A11,'[1]0101L SA'!$A$17:$AZ$134,COLUMN('[1]0101L SA'!$AU$22),FALSE)</f>
        <v>1977.1</v>
      </c>
      <c r="H11" s="128">
        <f>VLOOKUP($A11,'[1]0101L SA'!$A$17:$AZ$134,COLUMN('[1]0101L SA'!$B$22),FALSE)</f>
        <v>21033.3</v>
      </c>
      <c r="I11" s="129"/>
      <c r="J11" s="72" t="s">
        <v>15</v>
      </c>
      <c r="K11" s="127">
        <f t="shared" si="1"/>
        <v>116.83267891341329</v>
      </c>
      <c r="L11" s="127">
        <f t="shared" si="2"/>
        <v>109.62525083777344</v>
      </c>
      <c r="M11" s="127">
        <f t="shared" si="3"/>
        <v>110.81301202510419</v>
      </c>
      <c r="N11" s="127">
        <f t="shared" si="3"/>
        <v>99.556870033779148</v>
      </c>
      <c r="O11" s="127">
        <f t="shared" si="3"/>
        <v>99.917876410314705</v>
      </c>
      <c r="P11" s="127">
        <f t="shared" si="3"/>
        <v>103.66287006963985</v>
      </c>
      <c r="Q11" s="130"/>
    </row>
    <row r="12" spans="1:17" x14ac:dyDescent="0.3">
      <c r="A12" s="125" t="s">
        <v>167</v>
      </c>
      <c r="B12" s="72" t="s">
        <v>16</v>
      </c>
      <c r="C12" s="126">
        <f>VLOOKUP($A12,'[1]0101L SA'!$A$17:$AZ$134,COLUMN('[1]0101L SA'!$H$22),FALSE)</f>
        <v>2846.3</v>
      </c>
      <c r="D12" s="127">
        <f>VLOOKUP($A12,'[1]0101L SA'!$A$17:$AZ$134,COLUMN('[1]0101L SA'!$K$22),FALSE)</f>
        <v>5506.3</v>
      </c>
      <c r="E12" s="127">
        <f>VLOOKUP($A12,'[1]0101L SA'!$A$17:$AZ$134,COLUMN('[1]0101L SA'!$Q$22),FALSE)</f>
        <v>1153</v>
      </c>
      <c r="F12" s="127">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127">
        <f>VLOOKUP($A12,'[1]0101L SA'!$A$17:$AZ$134,COLUMN('[1]0101L SA'!$AU$22),FALSE)</f>
        <v>1943.4</v>
      </c>
      <c r="H12" s="128">
        <f>VLOOKUP($A12,'[1]0101L SA'!$A$17:$AZ$134,COLUMN('[1]0101L SA'!$B$22),FALSE)</f>
        <v>21438.7</v>
      </c>
      <c r="I12" s="129"/>
      <c r="J12" s="72" t="s">
        <v>16</v>
      </c>
      <c r="K12" s="127">
        <f t="shared" si="1"/>
        <v>121.80983662683084</v>
      </c>
      <c r="L12" s="127">
        <f t="shared" si="2"/>
        <v>108.86211089253763</v>
      </c>
      <c r="M12" s="127">
        <f t="shared" si="3"/>
        <v>110.47765055334642</v>
      </c>
      <c r="N12" s="127">
        <f t="shared" si="3"/>
        <v>99.766533812082486</v>
      </c>
      <c r="O12" s="127">
        <f t="shared" si="3"/>
        <v>98.214759504226208</v>
      </c>
      <c r="P12" s="127">
        <f t="shared" si="3"/>
        <v>105.66088880784224</v>
      </c>
      <c r="Q12" s="130"/>
    </row>
    <row r="13" spans="1:17" x14ac:dyDescent="0.3">
      <c r="A13" s="125" t="s">
        <v>168</v>
      </c>
      <c r="B13" s="72" t="s">
        <v>17</v>
      </c>
      <c r="C13" s="126">
        <f>VLOOKUP($A13,'[1]0101L SA'!$A$17:$AZ$134,COLUMN('[1]0101L SA'!$H$22),FALSE)</f>
        <v>2806.4</v>
      </c>
      <c r="D13" s="127">
        <f>VLOOKUP($A13,'[1]0101L SA'!$A$17:$AZ$134,COLUMN('[1]0101L SA'!$K$22),FALSE)</f>
        <v>5481.6</v>
      </c>
      <c r="E13" s="127">
        <f>VLOOKUP($A13,'[1]0101L SA'!$A$17:$AZ$134,COLUMN('[1]0101L SA'!$Q$22),FALSE)</f>
        <v>1186.3</v>
      </c>
      <c r="F13" s="127">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127">
        <f>VLOOKUP($A13,'[1]0101L SA'!$A$17:$AZ$134,COLUMN('[1]0101L SA'!$AU$22),FALSE)</f>
        <v>1906.6</v>
      </c>
      <c r="H13" s="128">
        <f>VLOOKUP($A13,'[1]0101L SA'!$A$17:$AZ$134,COLUMN('[1]0101L SA'!$B$22),FALSE)</f>
        <v>21612.7</v>
      </c>
      <c r="I13" s="129"/>
      <c r="J13" s="72" t="s">
        <v>17</v>
      </c>
      <c r="K13" s="127">
        <f t="shared" si="1"/>
        <v>120.10228208886558</v>
      </c>
      <c r="L13" s="127">
        <f t="shared" si="2"/>
        <v>108.37378040944634</v>
      </c>
      <c r="M13" s="127">
        <f t="shared" si="3"/>
        <v>113.66837541321321</v>
      </c>
      <c r="N13" s="127">
        <f t="shared" si="3"/>
        <v>100.57176426498664</v>
      </c>
      <c r="O13" s="127">
        <f t="shared" si="3"/>
        <v>96.354976057814994</v>
      </c>
      <c r="P13" s="127">
        <f t="shared" si="3"/>
        <v>106.51844988442637</v>
      </c>
      <c r="Q13" s="130"/>
    </row>
    <row r="14" spans="1:17" x14ac:dyDescent="0.3">
      <c r="A14" s="125" t="s">
        <v>169</v>
      </c>
      <c r="B14" s="72" t="s">
        <v>18</v>
      </c>
      <c r="C14" s="126">
        <f>VLOOKUP($A14,'[1]0101L SA'!$A$17:$AZ$134,COLUMN('[1]0101L SA'!$H$22),FALSE)</f>
        <v>2615.5</v>
      </c>
      <c r="D14" s="127">
        <f>VLOOKUP($A14,'[1]0101L SA'!$A$17:$AZ$134,COLUMN('[1]0101L SA'!$K$22),FALSE)</f>
        <v>5659.8</v>
      </c>
      <c r="E14" s="127">
        <f>VLOOKUP($A14,'[1]0101L SA'!$A$17:$AZ$134,COLUMN('[1]0101L SA'!$Q$22),FALSE)</f>
        <v>1227.5999999999999</v>
      </c>
      <c r="F14" s="127">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127">
        <f>VLOOKUP($A14,'[1]0101L SA'!$A$17:$AZ$134,COLUMN('[1]0101L SA'!$AU$22),FALSE)</f>
        <v>2163.4</v>
      </c>
      <c r="H14" s="128">
        <f>VLOOKUP($A14,'[1]0101L SA'!$A$17:$AZ$134,COLUMN('[1]0101L SA'!$B$22),FALSE)</f>
        <v>22104</v>
      </c>
      <c r="I14" s="129"/>
      <c r="J14" s="72" t="s">
        <v>18</v>
      </c>
      <c r="K14" s="127">
        <f t="shared" si="1"/>
        <v>111.93255373554302</v>
      </c>
      <c r="L14" s="127">
        <f t="shared" si="2"/>
        <v>111.89687725506865</v>
      </c>
      <c r="M14" s="127">
        <f t="shared" si="3"/>
        <v>117.62564077995495</v>
      </c>
      <c r="N14" s="127">
        <f t="shared" si="3"/>
        <v>104.86632668047544</v>
      </c>
      <c r="O14" s="127">
        <f t="shared" si="3"/>
        <v>109.33303010777142</v>
      </c>
      <c r="P14" s="127">
        <f t="shared" si="3"/>
        <v>108.93982779779301</v>
      </c>
      <c r="Q14" s="130"/>
    </row>
    <row r="15" spans="1:17" x14ac:dyDescent="0.3">
      <c r="A15" s="125" t="s">
        <v>170</v>
      </c>
      <c r="B15" s="72" t="s">
        <v>19</v>
      </c>
      <c r="C15" s="126">
        <f>VLOOKUP($A15,'[1]0101L SA'!$A$17:$AZ$134,COLUMN('[1]0101L SA'!$H$22),FALSE)</f>
        <v>2844.2</v>
      </c>
      <c r="D15" s="127">
        <f>VLOOKUP($A15,'[1]0101L SA'!$A$17:$AZ$134,COLUMN('[1]0101L SA'!$K$22),FALSE)</f>
        <v>5810.2</v>
      </c>
      <c r="E15" s="127">
        <f>VLOOKUP($A15,'[1]0101L SA'!$A$17:$AZ$134,COLUMN('[1]0101L SA'!$Q$22),FALSE)</f>
        <v>1263</v>
      </c>
      <c r="F15" s="127">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127">
        <f>VLOOKUP($A15,'[1]0101L SA'!$A$17:$AZ$134,COLUMN('[1]0101L SA'!$AU$22),FALSE)</f>
        <v>2205.7999999999997</v>
      </c>
      <c r="H15" s="128">
        <f>VLOOKUP($A15,'[1]0101L SA'!$A$17:$AZ$134,COLUMN('[1]0101L SA'!$B$22),FALSE)</f>
        <v>22334.9</v>
      </c>
      <c r="I15" s="129"/>
      <c r="J15" s="72" t="s">
        <v>19</v>
      </c>
      <c r="K15" s="127">
        <f t="shared" si="1"/>
        <v>121.71996533535898</v>
      </c>
      <c r="L15" s="127">
        <f t="shared" si="2"/>
        <v>114.87035517640196</v>
      </c>
      <c r="M15" s="127">
        <f t="shared" si="3"/>
        <v>121.01758252287644</v>
      </c>
      <c r="N15" s="127">
        <f t="shared" si="3"/>
        <v>105.34642634673529</v>
      </c>
      <c r="O15" s="127">
        <f t="shared" si="3"/>
        <v>111.47582407863648</v>
      </c>
      <c r="P15" s="127">
        <f t="shared" si="3"/>
        <v>110.07782120344405</v>
      </c>
      <c r="Q15" s="130"/>
    </row>
    <row r="16" spans="1:17" x14ac:dyDescent="0.3">
      <c r="A16" s="125" t="s">
        <v>171</v>
      </c>
      <c r="B16" s="72" t="s">
        <v>20</v>
      </c>
      <c r="C16" s="126">
        <f>VLOOKUP($A16,'[1]0101L SA'!$A$17:$AZ$134,COLUMN('[1]0101L SA'!$H$22),FALSE)</f>
        <v>2611</v>
      </c>
      <c r="D16" s="127">
        <f>VLOOKUP($A16,'[1]0101L SA'!$A$17:$AZ$134,COLUMN('[1]0101L SA'!$K$22),FALSE)</f>
        <v>5869.5</v>
      </c>
      <c r="E16" s="127">
        <f>VLOOKUP($A16,'[1]0101L SA'!$A$17:$AZ$134,COLUMN('[1]0101L SA'!$Q$22),FALSE)</f>
        <v>1277.2</v>
      </c>
      <c r="F16" s="127">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127">
        <f>VLOOKUP($A16,'[1]0101L SA'!$A$17:$AZ$134,COLUMN('[1]0101L SA'!$AU$22),FALSE)</f>
        <v>2178.7000000000003</v>
      </c>
      <c r="H16" s="128">
        <f>VLOOKUP($A16,'[1]0101L SA'!$A$17:$AZ$134,COLUMN('[1]0101L SA'!$B$22),FALSE)</f>
        <v>22426.2</v>
      </c>
      <c r="I16" s="129"/>
      <c r="J16" s="72" t="s">
        <v>20</v>
      </c>
      <c r="K16" s="127">
        <f t="shared" si="1"/>
        <v>111.73997239667474</v>
      </c>
      <c r="L16" s="127">
        <f t="shared" si="2"/>
        <v>116.04274374511915</v>
      </c>
      <c r="M16" s="127">
        <f t="shared" si="3"/>
        <v>122.37819192257939</v>
      </c>
      <c r="N16" s="127">
        <f t="shared" si="3"/>
        <v>107.25568345833818</v>
      </c>
      <c r="O16" s="127">
        <f t="shared" si="3"/>
        <v>110.10625529065435</v>
      </c>
      <c r="P16" s="127">
        <f t="shared" si="3"/>
        <v>110.527794343054</v>
      </c>
      <c r="Q16" s="130"/>
    </row>
    <row r="17" spans="1:17" x14ac:dyDescent="0.3">
      <c r="A17" s="125" t="s">
        <v>172</v>
      </c>
      <c r="B17" s="72" t="s">
        <v>21</v>
      </c>
      <c r="C17" s="126">
        <f>VLOOKUP($A17,'[1]0101L SA'!$A$17:$AZ$134,COLUMN('[1]0101L SA'!$H$22),FALSE)</f>
        <v>2664.1</v>
      </c>
      <c r="D17" s="127">
        <f>VLOOKUP($A17,'[1]0101L SA'!$A$17:$AZ$134,COLUMN('[1]0101L SA'!$K$22),FALSE)</f>
        <v>5916.5</v>
      </c>
      <c r="E17" s="127">
        <f>VLOOKUP($A17,'[1]0101L SA'!$A$17:$AZ$134,COLUMN('[1]0101L SA'!$Q$22),FALSE)</f>
        <v>1296.3</v>
      </c>
      <c r="F17" s="127">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127">
        <f>VLOOKUP($A17,'[1]0101L SA'!$A$17:$AZ$134,COLUMN('[1]0101L SA'!$AU$22),FALSE)</f>
        <v>2229.6999999999998</v>
      </c>
      <c r="H17" s="128">
        <f>VLOOKUP($A17,'[1]0101L SA'!$A$17:$AZ$134,COLUMN('[1]0101L SA'!$B$22),FALSE)</f>
        <v>22820.7</v>
      </c>
      <c r="I17" s="129"/>
      <c r="J17" s="72" t="s">
        <v>21</v>
      </c>
      <c r="K17" s="127">
        <f t="shared" si="1"/>
        <v>114.01243219532027</v>
      </c>
      <c r="L17" s="127">
        <f t="shared" si="2"/>
        <v>116.97195559553582</v>
      </c>
      <c r="M17" s="127">
        <f t="shared" si="3"/>
        <v>124.20830738274324</v>
      </c>
      <c r="N17" s="127">
        <f t="shared" si="3"/>
        <v>107.93227961247651</v>
      </c>
      <c r="O17" s="127">
        <f t="shared" si="3"/>
        <v>112.68367256693071</v>
      </c>
      <c r="P17" s="127">
        <f t="shared" si="3"/>
        <v>112.4720923011715</v>
      </c>
      <c r="Q17" s="130"/>
    </row>
    <row r="18" spans="1:17" x14ac:dyDescent="0.3">
      <c r="A18" s="125" t="s">
        <v>173</v>
      </c>
      <c r="B18" s="72" t="s">
        <v>22</v>
      </c>
      <c r="C18" s="126">
        <f>VLOOKUP($A18,'[1]0101L SA'!$A$17:$AZ$134,COLUMN('[1]0101L SA'!$H$22),FALSE)</f>
        <v>2794.8</v>
      </c>
      <c r="D18" s="127">
        <f>VLOOKUP($A18,'[1]0101L SA'!$A$17:$AZ$134,COLUMN('[1]0101L SA'!$K$22),FALSE)</f>
        <v>5912.5</v>
      </c>
      <c r="E18" s="127">
        <f>VLOOKUP($A18,'[1]0101L SA'!$A$17:$AZ$134,COLUMN('[1]0101L SA'!$Q$22),FALSE)</f>
        <v>1299</v>
      </c>
      <c r="F18" s="127">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127">
        <f>VLOOKUP($A18,'[1]0101L SA'!$A$17:$AZ$134,COLUMN('[1]0101L SA'!$AU$22),FALSE)</f>
        <v>2335.8000000000002</v>
      </c>
      <c r="H18" s="128">
        <f>VLOOKUP($A18,'[1]0101L SA'!$A$17:$AZ$134,COLUMN('[1]0101L SA'!$B$22),FALSE)</f>
        <v>22441.3</v>
      </c>
      <c r="I18" s="129"/>
      <c r="J18" s="72" t="s">
        <v>22</v>
      </c>
      <c r="K18" s="127">
        <f t="shared" si="1"/>
        <v>119.6058501931163</v>
      </c>
      <c r="L18" s="127">
        <f t="shared" si="2"/>
        <v>116.89287373592589</v>
      </c>
      <c r="M18" s="127">
        <f t="shared" si="3"/>
        <v>124.46701480381353</v>
      </c>
      <c r="N18" s="127">
        <f t="shared" si="3"/>
        <v>102.02117908021413</v>
      </c>
      <c r="O18" s="127">
        <f t="shared" si="3"/>
        <v>118.04571125345866</v>
      </c>
      <c r="P18" s="127">
        <f t="shared" si="3"/>
        <v>110.60221487326329</v>
      </c>
      <c r="Q18" s="130"/>
    </row>
    <row r="19" spans="1:17" x14ac:dyDescent="0.3">
      <c r="A19" s="125" t="s">
        <v>174</v>
      </c>
      <c r="B19" s="72" t="s">
        <v>23</v>
      </c>
      <c r="C19" s="126">
        <f>VLOOKUP($A19,'[1]0101L SA'!$A$17:$AZ$134,COLUMN('[1]0101L SA'!$H$22),FALSE)</f>
        <v>2886.2</v>
      </c>
      <c r="D19" s="127">
        <f>VLOOKUP($A19,'[1]0101L SA'!$A$17:$AZ$134,COLUMN('[1]0101L SA'!$K$22),FALSE)</f>
        <v>6050.9</v>
      </c>
      <c r="E19" s="127">
        <f>VLOOKUP($A19,'[1]0101L SA'!$A$17:$AZ$134,COLUMN('[1]0101L SA'!$Q$22),FALSE)</f>
        <v>1336.9</v>
      </c>
      <c r="F19" s="127">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127">
        <f>VLOOKUP($A19,'[1]0101L SA'!$A$17:$AZ$134,COLUMN('[1]0101L SA'!$AU$22),FALSE)</f>
        <v>2214.1999999999998</v>
      </c>
      <c r="H19" s="128">
        <f>VLOOKUP($A19,'[1]0101L SA'!$A$17:$AZ$134,COLUMN('[1]0101L SA'!$B$22),FALSE)</f>
        <v>22744.7</v>
      </c>
      <c r="I19" s="129"/>
      <c r="J19" s="72" t="s">
        <v>23</v>
      </c>
      <c r="K19" s="127">
        <f t="shared" si="1"/>
        <v>123.51739116479612</v>
      </c>
      <c r="L19" s="127">
        <f t="shared" si="2"/>
        <v>119.62910607842943</v>
      </c>
      <c r="M19" s="127">
        <f t="shared" si="3"/>
        <v>128.09850045513343</v>
      </c>
      <c r="N19" s="127">
        <f t="shared" si="3"/>
        <v>106.02606110635624</v>
      </c>
      <c r="O19" s="127">
        <f t="shared" si="3"/>
        <v>111.90033986531729</v>
      </c>
      <c r="P19" s="127">
        <f t="shared" si="3"/>
        <v>112.09752539415774</v>
      </c>
      <c r="Q19" s="130"/>
    </row>
    <row r="20" spans="1:17" x14ac:dyDescent="0.3">
      <c r="A20" s="125" t="s">
        <v>175</v>
      </c>
      <c r="B20" s="72" t="s">
        <v>24</v>
      </c>
      <c r="C20" s="126">
        <f>VLOOKUP($A20,'[1]0101L SA'!$A$17:$AZ$134,COLUMN('[1]0101L SA'!$H$22),FALSE)</f>
        <v>2749.6</v>
      </c>
      <c r="D20" s="127">
        <f>VLOOKUP($A20,'[1]0101L SA'!$A$17:$AZ$134,COLUMN('[1]0101L SA'!$K$22),FALSE)</f>
        <v>6174.5</v>
      </c>
      <c r="E20" s="127">
        <f>VLOOKUP($A20,'[1]0101L SA'!$A$17:$AZ$134,COLUMN('[1]0101L SA'!$Q$22),FALSE)</f>
        <v>1350.5</v>
      </c>
      <c r="F20" s="127">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127">
        <f>VLOOKUP($A20,'[1]0101L SA'!$A$17:$AZ$134,COLUMN('[1]0101L SA'!$AU$22),FALSE)</f>
        <v>2314.1</v>
      </c>
      <c r="H20" s="128">
        <f>VLOOKUP($A20,'[1]0101L SA'!$A$17:$AZ$134,COLUMN('[1]0101L SA'!$B$22),FALSE)</f>
        <v>23245.5</v>
      </c>
      <c r="I20" s="129"/>
      <c r="J20" s="72" t="s">
        <v>24</v>
      </c>
      <c r="K20" s="127">
        <f t="shared" si="1"/>
        <v>117.67147763381726</v>
      </c>
      <c r="L20" s="127">
        <f t="shared" si="2"/>
        <v>122.07273554037623</v>
      </c>
      <c r="M20" s="127">
        <f t="shared" si="3"/>
        <v>129.40161931682076</v>
      </c>
      <c r="N20" s="127">
        <f t="shared" si="3"/>
        <v>108.6777508242217</v>
      </c>
      <c r="O20" s="127">
        <f t="shared" si="3"/>
        <v>116.94904547119988</v>
      </c>
      <c r="P20" s="127">
        <f t="shared" si="3"/>
        <v>114.56572417090108</v>
      </c>
      <c r="Q20" s="130"/>
    </row>
    <row r="21" spans="1:17" x14ac:dyDescent="0.3">
      <c r="A21" s="125" t="s">
        <v>176</v>
      </c>
      <c r="B21" s="72" t="s">
        <v>25</v>
      </c>
      <c r="C21" s="126">
        <f>VLOOKUP($A21,'[1]0101L SA'!$A$17:$AZ$134,COLUMN('[1]0101L SA'!$H$22),FALSE)</f>
        <v>2814.4</v>
      </c>
      <c r="D21" s="127">
        <f>VLOOKUP($A21,'[1]0101L SA'!$A$17:$AZ$134,COLUMN('[1]0101L SA'!$K$22),FALSE)</f>
        <v>6224.1</v>
      </c>
      <c r="E21" s="127">
        <f>VLOOKUP($A21,'[1]0101L SA'!$A$17:$AZ$134,COLUMN('[1]0101L SA'!$Q$22),FALSE)</f>
        <v>1372.4</v>
      </c>
      <c r="F21" s="127">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127">
        <f>VLOOKUP($A21,'[1]0101L SA'!$A$17:$AZ$134,COLUMN('[1]0101L SA'!$AU$22),FALSE)</f>
        <v>2096.2000000000003</v>
      </c>
      <c r="H21" s="128">
        <f>VLOOKUP($A21,'[1]0101L SA'!$A$17:$AZ$134,COLUMN('[1]0101L SA'!$B$22),FALSE)</f>
        <v>23295.9</v>
      </c>
      <c r="I21" s="129"/>
      <c r="J21" s="72" t="s">
        <v>25</v>
      </c>
      <c r="K21" s="127">
        <f t="shared" si="1"/>
        <v>120.44464891352027</v>
      </c>
      <c r="L21" s="127">
        <f t="shared" si="2"/>
        <v>123.05335059953934</v>
      </c>
      <c r="M21" s="127">
        <f t="shared" si="3"/>
        <v>131.50002395439085</v>
      </c>
      <c r="N21" s="127">
        <f t="shared" si="3"/>
        <v>108.8296810983546</v>
      </c>
      <c r="O21" s="127">
        <f t="shared" si="3"/>
        <v>105.93690381432488</v>
      </c>
      <c r="P21" s="127">
        <f t="shared" si="3"/>
        <v>114.81412117239442</v>
      </c>
      <c r="Q21" s="130"/>
    </row>
    <row r="22" spans="1:17" x14ac:dyDescent="0.3">
      <c r="A22" s="125" t="s">
        <v>177</v>
      </c>
      <c r="B22" s="72" t="s">
        <v>26</v>
      </c>
      <c r="C22" s="126">
        <f>VLOOKUP($A22,'[1]0101L SA'!$A$17:$AZ$134,COLUMN('[1]0101L SA'!$H$22),FALSE)</f>
        <v>2963.4</v>
      </c>
      <c r="D22" s="127">
        <f>VLOOKUP($A22,'[1]0101L SA'!$A$17:$AZ$134,COLUMN('[1]0101L SA'!$K$22),FALSE)</f>
        <v>6358.7</v>
      </c>
      <c r="E22" s="127">
        <f>VLOOKUP($A22,'[1]0101L SA'!$A$17:$AZ$134,COLUMN('[1]0101L SA'!$Q$22),FALSE)</f>
        <v>1411.3</v>
      </c>
      <c r="F22" s="127">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127">
        <f>VLOOKUP($A22,'[1]0101L SA'!$A$17:$AZ$134,COLUMN('[1]0101L SA'!$AU$22),FALSE)</f>
        <v>2353.4</v>
      </c>
      <c r="H22" s="128">
        <f>VLOOKUP($A22,'[1]0101L SA'!$A$17:$AZ$134,COLUMN('[1]0101L SA'!$B$22),FALSE)</f>
        <v>24371.3</v>
      </c>
      <c r="I22" s="129"/>
      <c r="J22" s="72" t="s">
        <v>26</v>
      </c>
      <c r="K22" s="127">
        <f t="shared" ref="K22:K85" si="4">C22/(SUM(C$6:C$9)/4)*100</f>
        <v>126.8212310227139</v>
      </c>
      <c r="L22" s="127">
        <f t="shared" si="2"/>
        <v>125.71445517541345</v>
      </c>
      <c r="M22" s="127">
        <f t="shared" si="3"/>
        <v>135.22732716907007</v>
      </c>
      <c r="N22" s="127">
        <f t="shared" si="3"/>
        <v>111.19574190085031</v>
      </c>
      <c r="O22" s="127">
        <f t="shared" si="3"/>
        <v>118.93517290174228</v>
      </c>
      <c r="P22" s="127">
        <f t="shared" si="3"/>
        <v>120.11424290663919</v>
      </c>
      <c r="Q22" s="130"/>
    </row>
    <row r="23" spans="1:17" x14ac:dyDescent="0.3">
      <c r="A23" s="125" t="s">
        <v>178</v>
      </c>
      <c r="B23" s="72" t="s">
        <v>27</v>
      </c>
      <c r="C23" s="126">
        <f>VLOOKUP($A23,'[1]0101L SA'!$A$17:$AZ$134,COLUMN('[1]0101L SA'!$H$22),FALSE)</f>
        <v>3042.1</v>
      </c>
      <c r="D23" s="127">
        <f>VLOOKUP($A23,'[1]0101L SA'!$A$17:$AZ$134,COLUMN('[1]0101L SA'!$K$22),FALSE)</f>
        <v>6451.6</v>
      </c>
      <c r="E23" s="127">
        <f>VLOOKUP($A23,'[1]0101L SA'!$A$17:$AZ$134,COLUMN('[1]0101L SA'!$Q$22),FALSE)</f>
        <v>1465.6</v>
      </c>
      <c r="F23" s="127">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127">
        <f>VLOOKUP($A23,'[1]0101L SA'!$A$17:$AZ$134,COLUMN('[1]0101L SA'!$AU$22),FALSE)</f>
        <v>2370.8000000000002</v>
      </c>
      <c r="H23" s="128">
        <f>VLOOKUP($A23,'[1]0101L SA'!$A$17:$AZ$134,COLUMN('[1]0101L SA'!$B$22),FALSE)</f>
        <v>24812.2</v>
      </c>
      <c r="I23" s="129"/>
      <c r="J23" s="72" t="s">
        <v>27</v>
      </c>
      <c r="K23" s="127">
        <f t="shared" si="4"/>
        <v>130.18926466025439</v>
      </c>
      <c r="L23" s="127">
        <f t="shared" si="2"/>
        <v>127.55113136485406</v>
      </c>
      <c r="M23" s="127">
        <f t="shared" si="3"/>
        <v>140.43022085948351</v>
      </c>
      <c r="N23" s="127">
        <f t="shared" si="3"/>
        <v>117.93739459837234</v>
      </c>
      <c r="O23" s="127">
        <f t="shared" si="3"/>
        <v>119.8145270312954</v>
      </c>
      <c r="P23" s="127">
        <f t="shared" si="3"/>
        <v>122.28722381851247</v>
      </c>
      <c r="Q23" s="130"/>
    </row>
    <row r="24" spans="1:17" x14ac:dyDescent="0.3">
      <c r="A24" s="125" t="s">
        <v>179</v>
      </c>
      <c r="B24" s="72" t="s">
        <v>28</v>
      </c>
      <c r="C24" s="126">
        <f>VLOOKUP($A24,'[1]0101L SA'!$A$17:$AZ$134,COLUMN('[1]0101L SA'!$H$22),FALSE)</f>
        <v>3421.6</v>
      </c>
      <c r="D24" s="127">
        <f>VLOOKUP($A24,'[1]0101L SA'!$A$17:$AZ$134,COLUMN('[1]0101L SA'!$K$22),FALSE)</f>
        <v>6629.4</v>
      </c>
      <c r="E24" s="127">
        <f>VLOOKUP($A24,'[1]0101L SA'!$A$17:$AZ$134,COLUMN('[1]0101L SA'!$Q$22),FALSE)</f>
        <v>1486.8</v>
      </c>
      <c r="F24" s="127">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127">
        <f>VLOOKUP($A24,'[1]0101L SA'!$A$17:$AZ$134,COLUMN('[1]0101L SA'!$AU$22),FALSE)</f>
        <v>2462.1</v>
      </c>
      <c r="H24" s="128">
        <f>VLOOKUP($A24,'[1]0101L SA'!$A$17:$AZ$134,COLUMN('[1]0101L SA'!$B$22),FALSE)</f>
        <v>25673.8</v>
      </c>
      <c r="I24" s="129"/>
      <c r="J24" s="72" t="s">
        <v>28</v>
      </c>
      <c r="K24" s="127">
        <f t="shared" si="4"/>
        <v>146.4302909048113</v>
      </c>
      <c r="L24" s="127">
        <f t="shared" si="2"/>
        <v>131.06632002451536</v>
      </c>
      <c r="M24" s="127">
        <f t="shared" si="3"/>
        <v>142.46155320270205</v>
      </c>
      <c r="N24" s="127">
        <f t="shared" si="3"/>
        <v>117.23142525790165</v>
      </c>
      <c r="O24" s="127">
        <f t="shared" si="3"/>
        <v>124.42860933176665</v>
      </c>
      <c r="P24" s="127">
        <f t="shared" si="3"/>
        <v>126.53362970118431</v>
      </c>
      <c r="Q24" s="130"/>
    </row>
    <row r="25" spans="1:17" x14ac:dyDescent="0.3">
      <c r="A25" s="125" t="s">
        <v>180</v>
      </c>
      <c r="B25" s="72" t="s">
        <v>29</v>
      </c>
      <c r="C25" s="126">
        <f>VLOOKUP($A25,'[1]0101L SA'!$A$17:$AZ$134,COLUMN('[1]0101L SA'!$H$22),FALSE)</f>
        <v>3392.8</v>
      </c>
      <c r="D25" s="127">
        <f>VLOOKUP($A25,'[1]0101L SA'!$A$17:$AZ$134,COLUMN('[1]0101L SA'!$K$22),FALSE)</f>
        <v>6714.6</v>
      </c>
      <c r="E25" s="127">
        <f>VLOOKUP($A25,'[1]0101L SA'!$A$17:$AZ$134,COLUMN('[1]0101L SA'!$Q$22),FALSE)</f>
        <v>1487</v>
      </c>
      <c r="F25" s="127">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127">
        <f>VLOOKUP($A25,'[1]0101L SA'!$A$17:$AZ$134,COLUMN('[1]0101L SA'!$AU$22),FALSE)</f>
        <v>2608.5</v>
      </c>
      <c r="H25" s="128">
        <f>VLOOKUP($A25,'[1]0101L SA'!$A$17:$AZ$134,COLUMN('[1]0101L SA'!$B$22),FALSE)</f>
        <v>26063.8</v>
      </c>
      <c r="I25" s="129"/>
      <c r="J25" s="72" t="s">
        <v>29</v>
      </c>
      <c r="K25" s="127">
        <f t="shared" si="4"/>
        <v>145.19777033605442</v>
      </c>
      <c r="L25" s="127">
        <f t="shared" si="2"/>
        <v>132.75076363420686</v>
      </c>
      <c r="M25" s="127">
        <f t="shared" si="3"/>
        <v>142.48071671537392</v>
      </c>
      <c r="N25" s="127">
        <f t="shared" si="3"/>
        <v>120.48678459832168</v>
      </c>
      <c r="O25" s="127">
        <f t="shared" si="3"/>
        <v>131.82731304248946</v>
      </c>
      <c r="P25" s="127">
        <f t="shared" si="3"/>
        <v>128.45574935559705</v>
      </c>
      <c r="Q25" s="130"/>
    </row>
    <row r="26" spans="1:17" x14ac:dyDescent="0.3">
      <c r="A26" s="125" t="s">
        <v>181</v>
      </c>
      <c r="B26" s="72" t="s">
        <v>30</v>
      </c>
      <c r="C26" s="126">
        <f>VLOOKUP($A26,'[1]0101L SA'!$A$17:$AZ$134,COLUMN('[1]0101L SA'!$H$22),FALSE)</f>
        <v>2979.3</v>
      </c>
      <c r="D26" s="127">
        <f>VLOOKUP($A26,'[1]0101L SA'!$A$17:$AZ$134,COLUMN('[1]0101L SA'!$K$22),FALSE)</f>
        <v>6675.6</v>
      </c>
      <c r="E26" s="127">
        <f>VLOOKUP($A26,'[1]0101L SA'!$A$17:$AZ$134,COLUMN('[1]0101L SA'!$Q$22),FALSE)</f>
        <v>1428.5</v>
      </c>
      <c r="F26" s="127">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127">
        <f>VLOOKUP($A26,'[1]0101L SA'!$A$17:$AZ$134,COLUMN('[1]0101L SA'!$AU$22),FALSE)</f>
        <v>2716</v>
      </c>
      <c r="H26" s="128">
        <f>VLOOKUP($A26,'[1]0101L SA'!$A$17:$AZ$134,COLUMN('[1]0101L SA'!$B$22),FALSE)</f>
        <v>26170.400000000001</v>
      </c>
      <c r="I26" s="129"/>
      <c r="J26" s="72" t="s">
        <v>30</v>
      </c>
      <c r="K26" s="127">
        <f t="shared" si="4"/>
        <v>127.50168508671509</v>
      </c>
      <c r="L26" s="127">
        <f t="shared" si="2"/>
        <v>131.97971550301006</v>
      </c>
      <c r="M26" s="127">
        <f t="shared" si="3"/>
        <v>136.87538925885116</v>
      </c>
      <c r="N26" s="127">
        <f t="shared" si="3"/>
        <v>124.2992216105622</v>
      </c>
      <c r="O26" s="127">
        <f t="shared" si="3"/>
        <v>137.26010436013087</v>
      </c>
      <c r="P26" s="127">
        <f t="shared" si="3"/>
        <v>128.9811287278032</v>
      </c>
      <c r="Q26" s="130"/>
    </row>
    <row r="27" spans="1:17" x14ac:dyDescent="0.3">
      <c r="A27" s="125" t="s">
        <v>182</v>
      </c>
      <c r="B27" s="72" t="s">
        <v>31</v>
      </c>
      <c r="C27" s="126">
        <f>VLOOKUP($A27,'[1]0101L SA'!$A$17:$AZ$134,COLUMN('[1]0101L SA'!$H$22),FALSE)</f>
        <v>2881.4</v>
      </c>
      <c r="D27" s="127">
        <f>VLOOKUP($A27,'[1]0101L SA'!$A$17:$AZ$134,COLUMN('[1]0101L SA'!$K$22),FALSE)</f>
        <v>6651.3</v>
      </c>
      <c r="E27" s="127">
        <f>VLOOKUP($A27,'[1]0101L SA'!$A$17:$AZ$134,COLUMN('[1]0101L SA'!$Q$22),FALSE)</f>
        <v>1579.8</v>
      </c>
      <c r="F27" s="127">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127">
        <f>VLOOKUP($A27,'[1]0101L SA'!$A$17:$AZ$134,COLUMN('[1]0101L SA'!$AU$22),FALSE)</f>
        <v>2560.8000000000002</v>
      </c>
      <c r="H27" s="128">
        <f>VLOOKUP($A27,'[1]0101L SA'!$A$17:$AZ$134,COLUMN('[1]0101L SA'!$B$22),FALSE)</f>
        <v>26043.5</v>
      </c>
      <c r="I27" s="129"/>
      <c r="J27" s="72" t="s">
        <v>31</v>
      </c>
      <c r="K27" s="127">
        <f t="shared" si="4"/>
        <v>123.31197107000331</v>
      </c>
      <c r="L27" s="127">
        <f t="shared" si="2"/>
        <v>131.49929320587975</v>
      </c>
      <c r="M27" s="127">
        <f t="shared" si="3"/>
        <v>151.37258659512287</v>
      </c>
      <c r="N27" s="127">
        <f t="shared" si="3"/>
        <v>126.68047544047116</v>
      </c>
      <c r="O27" s="127">
        <f t="shared" si="3"/>
        <v>129.41666982526627</v>
      </c>
      <c r="P27" s="127">
        <f t="shared" si="3"/>
        <v>128.3557005633289</v>
      </c>
      <c r="Q27" s="130"/>
    </row>
    <row r="28" spans="1:17" x14ac:dyDescent="0.3">
      <c r="A28" s="125" t="s">
        <v>183</v>
      </c>
      <c r="B28" s="72" t="s">
        <v>32</v>
      </c>
      <c r="C28" s="126">
        <f>VLOOKUP($A28,'[1]0101L SA'!$A$17:$AZ$134,COLUMN('[1]0101L SA'!$H$22),FALSE)</f>
        <v>2780</v>
      </c>
      <c r="D28" s="127">
        <f>VLOOKUP($A28,'[1]0101L SA'!$A$17:$AZ$134,COLUMN('[1]0101L SA'!$K$22),FALSE)</f>
        <v>6720.4</v>
      </c>
      <c r="E28" s="127">
        <f>VLOOKUP($A28,'[1]0101L SA'!$A$17:$AZ$134,COLUMN('[1]0101L SA'!$Q$22),FALSE)</f>
        <v>1656.6</v>
      </c>
      <c r="F28" s="127">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127">
        <f>VLOOKUP($A28,'[1]0101L SA'!$A$17:$AZ$134,COLUMN('[1]0101L SA'!$AU$22),FALSE)</f>
        <v>2750.2999999999997</v>
      </c>
      <c r="H28" s="128">
        <f>VLOOKUP($A28,'[1]0101L SA'!$A$17:$AZ$134,COLUMN('[1]0101L SA'!$B$22),FALSE)</f>
        <v>26560.799999999999</v>
      </c>
      <c r="I28" s="129"/>
      <c r="J28" s="72" t="s">
        <v>32</v>
      </c>
      <c r="K28" s="127">
        <f t="shared" si="4"/>
        <v>118.9724715675051</v>
      </c>
      <c r="L28" s="127">
        <f t="shared" si="2"/>
        <v>132.86543233064126</v>
      </c>
      <c r="M28" s="127">
        <f t="shared" si="3"/>
        <v>158.73137546112198</v>
      </c>
      <c r="N28" s="127">
        <f t="shared" si="3"/>
        <v>130.11106103039108</v>
      </c>
      <c r="O28" s="127">
        <f t="shared" si="3"/>
        <v>138.99354382241086</v>
      </c>
      <c r="P28" s="127">
        <f t="shared" si="3"/>
        <v>130.9052197869897</v>
      </c>
      <c r="Q28" s="130"/>
    </row>
    <row r="29" spans="1:17" x14ac:dyDescent="0.3">
      <c r="A29" s="125" t="s">
        <v>184</v>
      </c>
      <c r="B29" s="72" t="s">
        <v>33</v>
      </c>
      <c r="C29" s="126">
        <f>VLOOKUP($A29,'[1]0101L SA'!$A$17:$AZ$134,COLUMN('[1]0101L SA'!$H$22),FALSE)</f>
        <v>2650.9</v>
      </c>
      <c r="D29" s="127">
        <f>VLOOKUP($A29,'[1]0101L SA'!$A$17:$AZ$134,COLUMN('[1]0101L SA'!$K$22),FALSE)</f>
        <v>6883.8</v>
      </c>
      <c r="E29" s="127">
        <f>VLOOKUP($A29,'[1]0101L SA'!$A$17:$AZ$134,COLUMN('[1]0101L SA'!$Q$22),FALSE)</f>
        <v>1717.5</v>
      </c>
      <c r="F29" s="127">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127">
        <f>VLOOKUP($A29,'[1]0101L SA'!$A$17:$AZ$134,COLUMN('[1]0101L SA'!$AU$22),FALSE)</f>
        <v>2915.4</v>
      </c>
      <c r="H29" s="128">
        <f>VLOOKUP($A29,'[1]0101L SA'!$A$17:$AZ$134,COLUMN('[1]0101L SA'!$B$22),FALSE)</f>
        <v>27216.3</v>
      </c>
      <c r="I29" s="129"/>
      <c r="J29" s="72" t="s">
        <v>33</v>
      </c>
      <c r="K29" s="127">
        <f t="shared" si="4"/>
        <v>113.44752693464002</v>
      </c>
      <c r="L29" s="127">
        <f t="shared" si="2"/>
        <v>136.09592629570685</v>
      </c>
      <c r="M29" s="127">
        <f t="shared" si="3"/>
        <v>164.56666506970726</v>
      </c>
      <c r="N29" s="127">
        <f t="shared" si="3"/>
        <v>134.69226522974392</v>
      </c>
      <c r="O29" s="127">
        <f t="shared" si="3"/>
        <v>147.33730053443506</v>
      </c>
      <c r="P29" s="127">
        <f t="shared" si="3"/>
        <v>134.13585935998341</v>
      </c>
      <c r="Q29" s="130"/>
    </row>
    <row r="30" spans="1:17" x14ac:dyDescent="0.3">
      <c r="A30" s="125" t="s">
        <v>185</v>
      </c>
      <c r="B30" s="72" t="s">
        <v>34</v>
      </c>
      <c r="C30" s="126">
        <f>VLOOKUP($A30,'[1]0101L SA'!$A$17:$AZ$134,COLUMN('[1]0101L SA'!$H$22),FALSE)</f>
        <v>2772.3</v>
      </c>
      <c r="D30" s="127">
        <f>VLOOKUP($A30,'[1]0101L SA'!$A$17:$AZ$134,COLUMN('[1]0101L SA'!$K$22),FALSE)</f>
        <v>7060.1</v>
      </c>
      <c r="E30" s="127">
        <f>VLOOKUP($A30,'[1]0101L SA'!$A$17:$AZ$134,COLUMN('[1]0101L SA'!$Q$22),FALSE)</f>
        <v>1758.7</v>
      </c>
      <c r="F30" s="127">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127">
        <f>VLOOKUP($A30,'[1]0101L SA'!$A$17:$AZ$134,COLUMN('[1]0101L SA'!$AU$22),FALSE)</f>
        <v>2755.2999999999997</v>
      </c>
      <c r="H30" s="128">
        <f>VLOOKUP($A30,'[1]0101L SA'!$A$17:$AZ$134,COLUMN('[1]0101L SA'!$B$22),FALSE)</f>
        <v>27654.9</v>
      </c>
      <c r="I30" s="129"/>
      <c r="J30" s="72" t="s">
        <v>34</v>
      </c>
      <c r="K30" s="127">
        <f t="shared" si="4"/>
        <v>118.64294349877498</v>
      </c>
      <c r="L30" s="127">
        <f t="shared" si="2"/>
        <v>139.58145925801446</v>
      </c>
      <c r="M30" s="127">
        <f t="shared" si="3"/>
        <v>168.51434868011305</v>
      </c>
      <c r="N30" s="127">
        <f t="shared" si="3"/>
        <v>136.94994910335814</v>
      </c>
      <c r="O30" s="127">
        <f t="shared" si="3"/>
        <v>139.24623179067325</v>
      </c>
      <c r="P30" s="127">
        <f t="shared" si="3"/>
        <v>136.29750469440759</v>
      </c>
      <c r="Q30" s="130"/>
    </row>
    <row r="31" spans="1:17" x14ac:dyDescent="0.3">
      <c r="A31" s="125" t="s">
        <v>186</v>
      </c>
      <c r="B31" s="72" t="s">
        <v>35</v>
      </c>
      <c r="C31" s="126">
        <f>VLOOKUP($A31,'[1]0101L SA'!$A$17:$AZ$134,COLUMN('[1]0101L SA'!$H$22),FALSE)</f>
        <v>2896.1</v>
      </c>
      <c r="D31" s="127">
        <f>VLOOKUP($A31,'[1]0101L SA'!$A$17:$AZ$134,COLUMN('[1]0101L SA'!$K$22),FALSE)</f>
        <v>7194.8</v>
      </c>
      <c r="E31" s="127">
        <f>VLOOKUP($A31,'[1]0101L SA'!$A$17:$AZ$134,COLUMN('[1]0101L SA'!$Q$22),FALSE)</f>
        <v>1865.3</v>
      </c>
      <c r="F31" s="127">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127">
        <f>VLOOKUP($A31,'[1]0101L SA'!$A$17:$AZ$134,COLUMN('[1]0101L SA'!$AU$22),FALSE)</f>
        <v>3377.3</v>
      </c>
      <c r="H31" s="128">
        <f>VLOOKUP($A31,'[1]0101L SA'!$A$17:$AZ$134,COLUMN('[1]0101L SA'!$B$22),FALSE)</f>
        <v>28618.400000000001</v>
      </c>
      <c r="I31" s="129"/>
      <c r="J31" s="72" t="s">
        <v>35</v>
      </c>
      <c r="K31" s="127">
        <f t="shared" si="4"/>
        <v>123.9410701103063</v>
      </c>
      <c r="L31" s="127">
        <f t="shared" si="2"/>
        <v>142.24454088037882</v>
      </c>
      <c r="M31" s="127">
        <f t="shared" si="3"/>
        <v>178.72850093422122</v>
      </c>
      <c r="N31" s="127">
        <f t="shared" si="3"/>
        <v>140.90013623081242</v>
      </c>
      <c r="O31" s="127">
        <f t="shared" si="3"/>
        <v>170.68061504251475</v>
      </c>
      <c r="P31" s="127">
        <f t="shared" si="3"/>
        <v>141.04612594319397</v>
      </c>
      <c r="Q31" s="130"/>
    </row>
    <row r="32" spans="1:17" x14ac:dyDescent="0.3">
      <c r="A32" s="125" t="s">
        <v>187</v>
      </c>
      <c r="B32" s="72" t="s">
        <v>36</v>
      </c>
      <c r="C32" s="126">
        <f>VLOOKUP($A32,'[1]0101L SA'!$A$17:$AZ$134,COLUMN('[1]0101L SA'!$H$22),FALSE)</f>
        <v>2860.6</v>
      </c>
      <c r="D32" s="127">
        <f>VLOOKUP($A32,'[1]0101L SA'!$A$17:$AZ$134,COLUMN('[1]0101L SA'!$K$22),FALSE)</f>
        <v>7262.2</v>
      </c>
      <c r="E32" s="127">
        <f>VLOOKUP($A32,'[1]0101L SA'!$A$17:$AZ$134,COLUMN('[1]0101L SA'!$Q$22),FALSE)</f>
        <v>1990.8</v>
      </c>
      <c r="F32" s="127">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127">
        <f>VLOOKUP($A32,'[1]0101L SA'!$A$17:$AZ$134,COLUMN('[1]0101L SA'!$AU$22),FALSE)</f>
        <v>2866.6000000000004</v>
      </c>
      <c r="H32" s="128">
        <f>VLOOKUP($A32,'[1]0101L SA'!$A$17:$AZ$134,COLUMN('[1]0101L SA'!$B$22),FALSE)</f>
        <v>28842</v>
      </c>
      <c r="I32" s="129"/>
      <c r="J32" s="72" t="s">
        <v>36</v>
      </c>
      <c r="K32" s="127">
        <f t="shared" si="4"/>
        <v>122.42181732590112</v>
      </c>
      <c r="L32" s="127">
        <f t="shared" si="2"/>
        <v>143.5770702148061</v>
      </c>
      <c r="M32" s="127">
        <f t="shared" si="3"/>
        <v>190.75360513582137</v>
      </c>
      <c r="N32" s="127">
        <f t="shared" si="3"/>
        <v>143.60753371586</v>
      </c>
      <c r="O32" s="127">
        <f t="shared" si="3"/>
        <v>144.87106596419412</v>
      </c>
      <c r="P32" s="127">
        <f t="shared" si="3"/>
        <v>142.14814121172392</v>
      </c>
      <c r="Q32" s="130"/>
    </row>
    <row r="33" spans="1:17" x14ac:dyDescent="0.3">
      <c r="A33" s="125" t="s">
        <v>188</v>
      </c>
      <c r="B33" s="72" t="s">
        <v>37</v>
      </c>
      <c r="C33" s="126">
        <f>VLOOKUP($A33,'[1]0101L SA'!$A$17:$AZ$134,COLUMN('[1]0101L SA'!$H$22),FALSE)</f>
        <v>2764.2</v>
      </c>
      <c r="D33" s="127">
        <f>VLOOKUP($A33,'[1]0101L SA'!$A$17:$AZ$134,COLUMN('[1]0101L SA'!$K$22),FALSE)</f>
        <v>7427.6</v>
      </c>
      <c r="E33" s="127">
        <f>VLOOKUP($A33,'[1]0101L SA'!$A$17:$AZ$134,COLUMN('[1]0101L SA'!$Q$22),FALSE)</f>
        <v>2174.1999999999998</v>
      </c>
      <c r="F33" s="127">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127">
        <f>VLOOKUP($A33,'[1]0101L SA'!$A$17:$AZ$134,COLUMN('[1]0101L SA'!$AU$22),FALSE)</f>
        <v>2735.1</v>
      </c>
      <c r="H33" s="128">
        <f>VLOOKUP($A33,'[1]0101L SA'!$A$17:$AZ$134,COLUMN('[1]0101L SA'!$B$22),FALSE)</f>
        <v>29220.3</v>
      </c>
      <c r="I33" s="129"/>
      <c r="J33" s="72" t="s">
        <v>37</v>
      </c>
      <c r="K33" s="127">
        <f t="shared" si="4"/>
        <v>118.29629708881208</v>
      </c>
      <c r="L33" s="127">
        <f t="shared" si="2"/>
        <v>146.84710510967665</v>
      </c>
      <c r="M33" s="127">
        <f t="shared" si="3"/>
        <v>208.32654625592869</v>
      </c>
      <c r="N33" s="127">
        <f t="shared" si="3"/>
        <v>145.65757954815936</v>
      </c>
      <c r="O33" s="127">
        <f t="shared" si="3"/>
        <v>138.2253723988932</v>
      </c>
      <c r="P33" s="127">
        <f t="shared" si="3"/>
        <v>144.01259727650429</v>
      </c>
      <c r="Q33" s="130"/>
    </row>
    <row r="34" spans="1:17" x14ac:dyDescent="0.3">
      <c r="A34" s="125" t="s">
        <v>189</v>
      </c>
      <c r="B34" s="72" t="s">
        <v>38</v>
      </c>
      <c r="C34" s="126">
        <f>VLOOKUP($A34,'[1]0101L SA'!$A$17:$AZ$134,COLUMN('[1]0101L SA'!$H$22),FALSE)</f>
        <v>2647.2</v>
      </c>
      <c r="D34" s="127">
        <f>VLOOKUP($A34,'[1]0101L SA'!$A$17:$AZ$134,COLUMN('[1]0101L SA'!$K$22),FALSE)</f>
        <v>7201.3</v>
      </c>
      <c r="E34" s="127">
        <f>VLOOKUP($A34,'[1]0101L SA'!$A$17:$AZ$134,COLUMN('[1]0101L SA'!$Q$22),FALSE)</f>
        <v>2203.5</v>
      </c>
      <c r="F34" s="127">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127">
        <f>VLOOKUP($A34,'[1]0101L SA'!$A$17:$AZ$134,COLUMN('[1]0101L SA'!$AU$22),FALSE)</f>
        <v>2983.2000000000003</v>
      </c>
      <c r="H34" s="128">
        <f>VLOOKUP($A34,'[1]0101L SA'!$A$17:$AZ$134,COLUMN('[1]0101L SA'!$B$22),FALSE)</f>
        <v>29748.9</v>
      </c>
      <c r="I34" s="129"/>
      <c r="J34" s="72" t="s">
        <v>38</v>
      </c>
      <c r="K34" s="127">
        <f t="shared" si="4"/>
        <v>113.28918227823723</v>
      </c>
      <c r="L34" s="127">
        <f t="shared" si="2"/>
        <v>142.37304890224493</v>
      </c>
      <c r="M34" s="127">
        <f t="shared" si="3"/>
        <v>211.13400086235808</v>
      </c>
      <c r="N34" s="127">
        <f t="shared" si="3"/>
        <v>158.06623147083695</v>
      </c>
      <c r="O34" s="127">
        <f t="shared" si="3"/>
        <v>150.76374938407309</v>
      </c>
      <c r="P34" s="127">
        <f t="shared" si="3"/>
        <v>146.61780868502373</v>
      </c>
      <c r="Q34" s="130"/>
    </row>
    <row r="35" spans="1:17" x14ac:dyDescent="0.3">
      <c r="A35" s="125" t="s">
        <v>190</v>
      </c>
      <c r="B35" s="72" t="s">
        <v>39</v>
      </c>
      <c r="C35" s="126">
        <f>VLOOKUP($A35,'[1]0101L SA'!$A$17:$AZ$134,COLUMN('[1]0101L SA'!$H$22),FALSE)</f>
        <v>2311.1999999999998</v>
      </c>
      <c r="D35" s="127">
        <f>VLOOKUP($A35,'[1]0101L SA'!$A$17:$AZ$134,COLUMN('[1]0101L SA'!$K$22),FALSE)</f>
        <v>7088.1</v>
      </c>
      <c r="E35" s="127">
        <f>VLOOKUP($A35,'[1]0101L SA'!$A$17:$AZ$134,COLUMN('[1]0101L SA'!$Q$22),FALSE)</f>
        <v>2398.1999999999998</v>
      </c>
      <c r="F35" s="127">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127">
        <f>VLOOKUP($A35,'[1]0101L SA'!$A$17:$AZ$134,COLUMN('[1]0101L SA'!$AU$22),FALSE)</f>
        <v>3382.8999999999996</v>
      </c>
      <c r="H35" s="128">
        <f>VLOOKUP($A35,'[1]0101L SA'!$A$17:$AZ$134,COLUMN('[1]0101L SA'!$B$22),FALSE)</f>
        <v>30385.1</v>
      </c>
      <c r="I35" s="129"/>
      <c r="J35" s="72" t="s">
        <v>39</v>
      </c>
      <c r="K35" s="127">
        <f t="shared" si="4"/>
        <v>98.9097756427402</v>
      </c>
      <c r="L35" s="127">
        <f t="shared" si="2"/>
        <v>140.13503227528398</v>
      </c>
      <c r="M35" s="127">
        <f t="shared" si="3"/>
        <v>229.78968044842617</v>
      </c>
      <c r="N35" s="127">
        <f t="shared" si="3"/>
        <v>161.7358540253926</v>
      </c>
      <c r="O35" s="127">
        <f t="shared" si="3"/>
        <v>170.9636255669686</v>
      </c>
      <c r="P35" s="127">
        <f t="shared" si="3"/>
        <v>149.75332797768368</v>
      </c>
      <c r="Q35" s="130"/>
    </row>
    <row r="36" spans="1:17" x14ac:dyDescent="0.3">
      <c r="A36" s="125" t="s">
        <v>191</v>
      </c>
      <c r="B36" s="72" t="s">
        <v>40</v>
      </c>
      <c r="C36" s="126">
        <f>VLOOKUP($A36,'[1]0101L SA'!$A$17:$AZ$134,COLUMN('[1]0101L SA'!$H$22),FALSE)</f>
        <v>1929.4</v>
      </c>
      <c r="D36" s="127">
        <f>VLOOKUP($A36,'[1]0101L SA'!$A$17:$AZ$134,COLUMN('[1]0101L SA'!$K$22),FALSE)</f>
        <v>7176.8</v>
      </c>
      <c r="E36" s="127">
        <f>VLOOKUP($A36,'[1]0101L SA'!$A$17:$AZ$134,COLUMN('[1]0101L SA'!$Q$22),FALSE)</f>
        <v>2603.8000000000002</v>
      </c>
      <c r="F36" s="127">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127">
        <f>VLOOKUP($A36,'[1]0101L SA'!$A$17:$AZ$134,COLUMN('[1]0101L SA'!$AU$22),FALSE)</f>
        <v>3368.3</v>
      </c>
      <c r="H36" s="128">
        <f>VLOOKUP($A36,'[1]0101L SA'!$A$17:$AZ$134,COLUMN('[1]0101L SA'!$B$22),FALSE)</f>
        <v>30671.7</v>
      </c>
      <c r="I36" s="129"/>
      <c r="J36" s="72" t="s">
        <v>40</v>
      </c>
      <c r="K36" s="127">
        <f t="shared" si="4"/>
        <v>82.570318936095092</v>
      </c>
      <c r="L36" s="127">
        <f t="shared" si="2"/>
        <v>141.88867251213412</v>
      </c>
      <c r="M36" s="127">
        <f t="shared" si="3"/>
        <v>249.48977147511138</v>
      </c>
      <c r="N36" s="127">
        <f t="shared" si="3"/>
        <v>169.71219341736767</v>
      </c>
      <c r="O36" s="127">
        <f t="shared" si="3"/>
        <v>170.22577669964244</v>
      </c>
      <c r="P36" s="127">
        <f t="shared" si="3"/>
        <v>151.16583949808035</v>
      </c>
      <c r="Q36" s="130"/>
    </row>
    <row r="37" spans="1:17" x14ac:dyDescent="0.3">
      <c r="A37" s="125" t="s">
        <v>192</v>
      </c>
      <c r="B37" s="72" t="s">
        <v>41</v>
      </c>
      <c r="C37" s="126">
        <f>VLOOKUP($A37,'[1]0101L SA'!$A$17:$AZ$134,COLUMN('[1]0101L SA'!$H$22),FALSE)</f>
        <v>2083.1</v>
      </c>
      <c r="D37" s="127">
        <f>VLOOKUP($A37,'[1]0101L SA'!$A$17:$AZ$134,COLUMN('[1]0101L SA'!$K$22),FALSE)</f>
        <v>7410.9</v>
      </c>
      <c r="E37" s="127">
        <f>VLOOKUP($A37,'[1]0101L SA'!$A$17:$AZ$134,COLUMN('[1]0101L SA'!$Q$22),FALSE)</f>
        <v>2806.8</v>
      </c>
      <c r="F37" s="127">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127">
        <f>VLOOKUP($A37,'[1]0101L SA'!$A$17:$AZ$134,COLUMN('[1]0101L SA'!$AU$22),FALSE)</f>
        <v>3387.7999999999997</v>
      </c>
      <c r="H37" s="128">
        <f>VLOOKUP($A37,'[1]0101L SA'!$A$17:$AZ$134,COLUMN('[1]0101L SA'!$B$22),FALSE)</f>
        <v>31680.799999999999</v>
      </c>
      <c r="I37" s="129"/>
      <c r="J37" s="72" t="s">
        <v>41</v>
      </c>
      <c r="K37" s="127">
        <f t="shared" si="4"/>
        <v>89.148041554773329</v>
      </c>
      <c r="L37" s="127">
        <f t="shared" si="2"/>
        <v>146.51693834580519</v>
      </c>
      <c r="M37" s="127">
        <f t="shared" si="3"/>
        <v>268.94073683706222</v>
      </c>
      <c r="N37" s="127">
        <f t="shared" si="3"/>
        <v>167.61352989734576</v>
      </c>
      <c r="O37" s="127">
        <f t="shared" si="3"/>
        <v>171.21125977586576</v>
      </c>
      <c r="P37" s="127">
        <f t="shared" si="3"/>
        <v>156.13920089107495</v>
      </c>
      <c r="Q37" s="130"/>
    </row>
    <row r="38" spans="1:17" x14ac:dyDescent="0.3">
      <c r="A38" s="125" t="s">
        <v>193</v>
      </c>
      <c r="B38" s="72" t="s">
        <v>42</v>
      </c>
      <c r="C38" s="126">
        <f>VLOOKUP($A38,'[1]0101L SA'!$A$17:$AZ$134,COLUMN('[1]0101L SA'!$H$22),FALSE)</f>
        <v>2638.9</v>
      </c>
      <c r="D38" s="127">
        <f>VLOOKUP($A38,'[1]0101L SA'!$A$17:$AZ$134,COLUMN('[1]0101L SA'!$K$22),FALSE)</f>
        <v>8608.1</v>
      </c>
      <c r="E38" s="127">
        <f>VLOOKUP($A38,'[1]0101L SA'!$A$17:$AZ$134,COLUMN('[1]0101L SA'!$Q$22),FALSE)</f>
        <v>3325.2</v>
      </c>
      <c r="F38" s="127">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127">
        <f>VLOOKUP($A38,'[1]0101L SA'!$A$17:$AZ$134,COLUMN('[1]0101L SA'!$AU$22),FALSE)</f>
        <v>3358.3</v>
      </c>
      <c r="H38" s="128">
        <f>VLOOKUP($A38,'[1]0101L SA'!$A$17:$AZ$134,COLUMN('[1]0101L SA'!$B$22),FALSE)</f>
        <v>33159.1</v>
      </c>
      <c r="I38" s="129"/>
      <c r="J38" s="72" t="s">
        <v>42</v>
      </c>
      <c r="K38" s="127">
        <f t="shared" si="4"/>
        <v>112.93397669765798</v>
      </c>
      <c r="L38" s="127">
        <f t="shared" si="2"/>
        <v>170.18613892705687</v>
      </c>
      <c r="M38" s="127">
        <f t="shared" si="3"/>
        <v>318.61256168255636</v>
      </c>
      <c r="N38" s="127">
        <f t="shared" si="3"/>
        <v>160.61460860229212</v>
      </c>
      <c r="O38" s="127">
        <f t="shared" si="3"/>
        <v>169.72040076311765</v>
      </c>
      <c r="P38" s="127">
        <f t="shared" si="3"/>
        <v>163.42502008368612</v>
      </c>
      <c r="Q38" s="130"/>
    </row>
    <row r="39" spans="1:17" x14ac:dyDescent="0.3">
      <c r="A39" s="125" t="s">
        <v>194</v>
      </c>
      <c r="B39" s="72" t="s">
        <v>43</v>
      </c>
      <c r="C39" s="126">
        <f>VLOOKUP($A39,'[1]0101L SA'!$A$17:$AZ$134,COLUMN('[1]0101L SA'!$H$22),FALSE)</f>
        <v>2583</v>
      </c>
      <c r="D39" s="127">
        <f>VLOOKUP($A39,'[1]0101L SA'!$A$17:$AZ$134,COLUMN('[1]0101L SA'!$K$22),FALSE)</f>
        <v>8503.2000000000007</v>
      </c>
      <c r="E39" s="127">
        <f>VLOOKUP($A39,'[1]0101L SA'!$A$17:$AZ$134,COLUMN('[1]0101L SA'!$Q$22),FALSE)</f>
        <v>3578.4</v>
      </c>
      <c r="F39" s="127">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127">
        <f>VLOOKUP($A39,'[1]0101L SA'!$A$17:$AZ$134,COLUMN('[1]0101L SA'!$AU$22),FALSE)</f>
        <v>3612.5</v>
      </c>
      <c r="H39" s="128">
        <f>VLOOKUP($A39,'[1]0101L SA'!$A$17:$AZ$134,COLUMN('[1]0101L SA'!$B$22),FALSE)</f>
        <v>33712.800000000003</v>
      </c>
      <c r="I39" s="129"/>
      <c r="J39" s="72" t="s">
        <v>43</v>
      </c>
      <c r="K39" s="127">
        <f t="shared" si="4"/>
        <v>110.54168851038332</v>
      </c>
      <c r="L39" s="127">
        <f t="shared" si="2"/>
        <v>168.11221715878651</v>
      </c>
      <c r="M39" s="127">
        <f t="shared" si="3"/>
        <v>342.87356872514732</v>
      </c>
      <c r="N39" s="127">
        <f t="shared" si="3"/>
        <v>166.4720271043609</v>
      </c>
      <c r="O39" s="127">
        <f t="shared" si="3"/>
        <v>182.5670570695776</v>
      </c>
      <c r="P39" s="127">
        <f t="shared" si="3"/>
        <v>166.1539371417588</v>
      </c>
      <c r="Q39" s="130"/>
    </row>
    <row r="40" spans="1:17" x14ac:dyDescent="0.3">
      <c r="A40" s="125" t="s">
        <v>195</v>
      </c>
      <c r="B40" s="72" t="s">
        <v>44</v>
      </c>
      <c r="C40" s="126">
        <f>VLOOKUP($A40,'[1]0101L SA'!$A$17:$AZ$134,COLUMN('[1]0101L SA'!$H$22),FALSE)</f>
        <v>2588.9</v>
      </c>
      <c r="D40" s="127">
        <f>VLOOKUP($A40,'[1]0101L SA'!$A$17:$AZ$134,COLUMN('[1]0101L SA'!$K$22),FALSE)</f>
        <v>8344</v>
      </c>
      <c r="E40" s="127">
        <f>VLOOKUP($A40,'[1]0101L SA'!$A$17:$AZ$134,COLUMN('[1]0101L SA'!$Q$22),FALSE)</f>
        <v>3595.2</v>
      </c>
      <c r="F40" s="127">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127">
        <f>VLOOKUP($A40,'[1]0101L SA'!$A$17:$AZ$134,COLUMN('[1]0101L SA'!$AU$22),FALSE)</f>
        <v>3706.1000000000004</v>
      </c>
      <c r="H40" s="128">
        <f>VLOOKUP($A40,'[1]0101L SA'!$A$17:$AZ$134,COLUMN('[1]0101L SA'!$B$22),FALSE)</f>
        <v>33774.199999999997</v>
      </c>
      <c r="I40" s="129"/>
      <c r="J40" s="72" t="s">
        <v>44</v>
      </c>
      <c r="K40" s="127">
        <f t="shared" si="4"/>
        <v>110.79418404356618</v>
      </c>
      <c r="L40" s="127">
        <f t="shared" si="2"/>
        <v>164.96475914631134</v>
      </c>
      <c r="M40" s="127">
        <f t="shared" si="3"/>
        <v>344.48330378958462</v>
      </c>
      <c r="N40" s="127">
        <f t="shared" si="3"/>
        <v>165.63944920211281</v>
      </c>
      <c r="O40" s="127">
        <f t="shared" si="3"/>
        <v>187.2973758354496</v>
      </c>
      <c r="P40" s="127">
        <f t="shared" si="3"/>
        <v>166.45654777453041</v>
      </c>
      <c r="Q40" s="130"/>
    </row>
    <row r="41" spans="1:17" x14ac:dyDescent="0.3">
      <c r="A41" s="125" t="s">
        <v>196</v>
      </c>
      <c r="B41" s="72" t="s">
        <v>45</v>
      </c>
      <c r="C41" s="126">
        <f>VLOOKUP($A41,'[1]0101L SA'!$A$17:$AZ$134,COLUMN('[1]0101L SA'!$H$22),FALSE)</f>
        <v>2531.4</v>
      </c>
      <c r="D41" s="127">
        <f>VLOOKUP($A41,'[1]0101L SA'!$A$17:$AZ$134,COLUMN('[1]0101L SA'!$K$22),FALSE)</f>
        <v>7732.3</v>
      </c>
      <c r="E41" s="127">
        <f>VLOOKUP($A41,'[1]0101L SA'!$A$17:$AZ$134,COLUMN('[1]0101L SA'!$Q$22),FALSE)</f>
        <v>3277.6</v>
      </c>
      <c r="F41" s="127">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127">
        <f>VLOOKUP($A41,'[1]0101L SA'!$A$17:$AZ$134,COLUMN('[1]0101L SA'!$AU$22),FALSE)</f>
        <v>3460.9</v>
      </c>
      <c r="H41" s="128">
        <f>VLOOKUP($A41,'[1]0101L SA'!$A$17:$AZ$134,COLUMN('[1]0101L SA'!$B$22),FALSE)</f>
        <v>33190.9</v>
      </c>
      <c r="I41" s="129"/>
      <c r="J41" s="72" t="s">
        <v>45</v>
      </c>
      <c r="K41" s="127">
        <f t="shared" si="4"/>
        <v>108.33342249136058</v>
      </c>
      <c r="L41" s="127">
        <f t="shared" si="2"/>
        <v>152.87116576546299</v>
      </c>
      <c r="M41" s="127">
        <f t="shared" si="3"/>
        <v>314.05164566665064</v>
      </c>
      <c r="N41" s="127">
        <f t="shared" si="3"/>
        <v>166.03142930937562</v>
      </c>
      <c r="O41" s="127">
        <f t="shared" si="3"/>
        <v>174.90555787186193</v>
      </c>
      <c r="P41" s="127">
        <f t="shared" si="3"/>
        <v>163.58174676319979</v>
      </c>
      <c r="Q41" s="130"/>
    </row>
    <row r="42" spans="1:17" x14ac:dyDescent="0.3">
      <c r="A42" s="125" t="s">
        <v>197</v>
      </c>
      <c r="B42" s="72" t="s">
        <v>46</v>
      </c>
      <c r="C42" s="126">
        <f>VLOOKUP($A42,'[1]0101L SA'!$A$17:$AZ$134,COLUMN('[1]0101L SA'!$H$22),FALSE)</f>
        <v>2353.1</v>
      </c>
      <c r="D42" s="127">
        <f>VLOOKUP($A42,'[1]0101L SA'!$A$17:$AZ$134,COLUMN('[1]0101L SA'!$K$22),FALSE)</f>
        <v>8052</v>
      </c>
      <c r="E42" s="127">
        <f>VLOOKUP($A42,'[1]0101L SA'!$A$17:$AZ$134,COLUMN('[1]0101L SA'!$Q$22),FALSE)</f>
        <v>3447.4</v>
      </c>
      <c r="F42" s="127">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127">
        <f>VLOOKUP($A42,'[1]0101L SA'!$A$17:$AZ$134,COLUMN('[1]0101L SA'!$AU$22),FALSE)</f>
        <v>3213.8999999999996</v>
      </c>
      <c r="H42" s="128">
        <f>VLOOKUP($A42,'[1]0101L SA'!$A$17:$AZ$134,COLUMN('[1]0101L SA'!$B$22),FALSE)</f>
        <v>31838.5</v>
      </c>
      <c r="I42" s="129"/>
      <c r="J42" s="72" t="s">
        <v>46</v>
      </c>
      <c r="K42" s="127">
        <f t="shared" si="4"/>
        <v>100.70292188686916</v>
      </c>
      <c r="L42" s="127">
        <f t="shared" si="2"/>
        <v>159.19178339478651</v>
      </c>
      <c r="M42" s="127">
        <f t="shared" si="3"/>
        <v>330.32146792507064</v>
      </c>
      <c r="N42" s="127">
        <f t="shared" si="3"/>
        <v>158.76004638937701</v>
      </c>
      <c r="O42" s="127">
        <f t="shared" si="3"/>
        <v>162.42277223969978</v>
      </c>
      <c r="P42" s="127">
        <f t="shared" si="3"/>
        <v>156.91642722312849</v>
      </c>
      <c r="Q42" s="130"/>
    </row>
    <row r="43" spans="1:17" x14ac:dyDescent="0.3">
      <c r="A43" s="125" t="s">
        <v>198</v>
      </c>
      <c r="B43" s="72" t="s">
        <v>47</v>
      </c>
      <c r="C43" s="126">
        <f>VLOOKUP($A43,'[1]0101L SA'!$A$17:$AZ$134,COLUMN('[1]0101L SA'!$H$22),FALSE)</f>
        <v>2485.1999999999998</v>
      </c>
      <c r="D43" s="127">
        <f>VLOOKUP($A43,'[1]0101L SA'!$A$17:$AZ$134,COLUMN('[1]0101L SA'!$K$22),FALSE)</f>
        <v>8045.9</v>
      </c>
      <c r="E43" s="127">
        <f>VLOOKUP($A43,'[1]0101L SA'!$A$17:$AZ$134,COLUMN('[1]0101L SA'!$Q$22),FALSE)</f>
        <v>3240.9</v>
      </c>
      <c r="F43" s="127">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127">
        <f>VLOOKUP($A43,'[1]0101L SA'!$A$17:$AZ$134,COLUMN('[1]0101L SA'!$AU$22),FALSE)</f>
        <v>3364.9</v>
      </c>
      <c r="H43" s="128">
        <f>VLOOKUP($A43,'[1]0101L SA'!$A$17:$AZ$134,COLUMN('[1]0101L SA'!$B$22),FALSE)</f>
        <v>31614.6</v>
      </c>
      <c r="I43" s="129"/>
      <c r="J43" s="72" t="s">
        <v>47</v>
      </c>
      <c r="K43" s="127">
        <f t="shared" si="4"/>
        <v>106.35625407897973</v>
      </c>
      <c r="L43" s="127">
        <f t="shared" si="2"/>
        <v>159.07118355888136</v>
      </c>
      <c r="M43" s="127">
        <f t="shared" si="3"/>
        <v>310.53514109136199</v>
      </c>
      <c r="N43" s="127">
        <f t="shared" si="3"/>
        <v>154.04311781179891</v>
      </c>
      <c r="O43" s="127">
        <f t="shared" si="3"/>
        <v>170.05394888122402</v>
      </c>
      <c r="P43" s="127">
        <f t="shared" si="3"/>
        <v>155.8129334010182</v>
      </c>
      <c r="Q43" s="130"/>
    </row>
    <row r="44" spans="1:17" x14ac:dyDescent="0.3">
      <c r="A44" s="125" t="s">
        <v>199</v>
      </c>
      <c r="B44" s="72" t="s">
        <v>48</v>
      </c>
      <c r="C44" s="126">
        <f>VLOOKUP($A44,'[1]0101L SA'!$A$17:$AZ$134,COLUMN('[1]0101L SA'!$H$22),FALSE)</f>
        <v>2572.3000000000002</v>
      </c>
      <c r="D44" s="127">
        <f>VLOOKUP($A44,'[1]0101L SA'!$A$17:$AZ$134,COLUMN('[1]0101L SA'!$K$22),FALSE)</f>
        <v>8158</v>
      </c>
      <c r="E44" s="127">
        <f>VLOOKUP($A44,'[1]0101L SA'!$A$17:$AZ$134,COLUMN('[1]0101L SA'!$Q$22),FALSE)</f>
        <v>3132.7</v>
      </c>
      <c r="F44" s="127">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127">
        <f>VLOOKUP($A44,'[1]0101L SA'!$A$17:$AZ$134,COLUMN('[1]0101L SA'!$AU$22),FALSE)</f>
        <v>2674.6000000000004</v>
      </c>
      <c r="H44" s="128">
        <f>VLOOKUP($A44,'[1]0101L SA'!$A$17:$AZ$134,COLUMN('[1]0101L SA'!$B$22),FALSE)</f>
        <v>31665.8</v>
      </c>
      <c r="I44" s="129"/>
      <c r="J44" s="72" t="s">
        <v>48</v>
      </c>
      <c r="K44" s="127">
        <f t="shared" si="4"/>
        <v>110.08377288240769</v>
      </c>
      <c r="L44" s="127">
        <f t="shared" si="2"/>
        <v>161.28745267444964</v>
      </c>
      <c r="M44" s="127">
        <f t="shared" si="3"/>
        <v>300.16768073587883</v>
      </c>
      <c r="N44" s="127">
        <f t="shared" si="3"/>
        <v>158.50075205485695</v>
      </c>
      <c r="O44" s="127">
        <f t="shared" si="3"/>
        <v>135.16784798291829</v>
      </c>
      <c r="P44" s="127">
        <f t="shared" si="3"/>
        <v>156.06527321205905</v>
      </c>
      <c r="Q44" s="130"/>
    </row>
    <row r="45" spans="1:17" x14ac:dyDescent="0.3">
      <c r="A45" s="125" t="s">
        <v>200</v>
      </c>
      <c r="B45" s="72" t="s">
        <v>49</v>
      </c>
      <c r="C45" s="126">
        <f>VLOOKUP($A45,'[1]0101L SA'!$A$17:$AZ$134,COLUMN('[1]0101L SA'!$H$22),FALSE)</f>
        <v>2488.5</v>
      </c>
      <c r="D45" s="127">
        <f>VLOOKUP($A45,'[1]0101L SA'!$A$17:$AZ$134,COLUMN('[1]0101L SA'!$K$22),FALSE)</f>
        <v>8214.9</v>
      </c>
      <c r="E45" s="127">
        <f>VLOOKUP($A45,'[1]0101L SA'!$A$17:$AZ$134,COLUMN('[1]0101L SA'!$Q$22),FALSE)</f>
        <v>2874.9</v>
      </c>
      <c r="F45" s="127">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127">
        <f>VLOOKUP($A45,'[1]0101L SA'!$A$17:$AZ$134,COLUMN('[1]0101L SA'!$AU$22),FALSE)</f>
        <v>2860</v>
      </c>
      <c r="H45" s="128">
        <f>VLOOKUP($A45,'[1]0101L SA'!$A$17:$AZ$134,COLUMN('[1]0101L SA'!$B$22),FALSE)</f>
        <v>31642.3</v>
      </c>
      <c r="I45" s="129"/>
      <c r="J45" s="72" t="s">
        <v>49</v>
      </c>
      <c r="K45" s="127">
        <f t="shared" si="4"/>
        <v>106.49748039414979</v>
      </c>
      <c r="L45" s="127">
        <f t="shared" si="2"/>
        <v>162.41239212740086</v>
      </c>
      <c r="M45" s="127">
        <f t="shared" si="3"/>
        <v>275.46591290183488</v>
      </c>
      <c r="N45" s="127">
        <f t="shared" si="3"/>
        <v>157.14046966712075</v>
      </c>
      <c r="O45" s="127">
        <f t="shared" si="3"/>
        <v>144.53751784608775</v>
      </c>
      <c r="P45" s="127">
        <f t="shared" si="3"/>
        <v>155.94945318160086</v>
      </c>
      <c r="Q45" s="130"/>
    </row>
    <row r="46" spans="1:17" x14ac:dyDescent="0.3">
      <c r="A46" s="125" t="s">
        <v>201</v>
      </c>
      <c r="B46" s="131" t="s">
        <v>50</v>
      </c>
      <c r="C46" s="126">
        <f>VLOOKUP($A46,'[1]0101L SA'!$A$17:$AZ$134,COLUMN('[1]0101L SA'!$H$22),FALSE)</f>
        <v>1741.1</v>
      </c>
      <c r="D46" s="127">
        <f>VLOOKUP($A46,'[1]0101L SA'!$A$17:$AZ$134,COLUMN('[1]0101L SA'!$K$22),FALSE)</f>
        <v>8387.4</v>
      </c>
      <c r="E46" s="127">
        <f>VLOOKUP($A46,'[1]0101L SA'!$A$17:$AZ$134,COLUMN('[1]0101L SA'!$Q$22),FALSE)</f>
        <v>2659.6</v>
      </c>
      <c r="F46" s="127">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127">
        <f>VLOOKUP($A46,'[1]0101L SA'!$A$17:$AZ$134,COLUMN('[1]0101L SA'!$AU$22),FALSE)</f>
        <v>3298.6</v>
      </c>
      <c r="H46" s="128">
        <f>VLOOKUP($A46,'[1]0101L SA'!$A$17:$AZ$134,COLUMN('[1]0101L SA'!$B$22),FALSE)</f>
        <v>30203.4</v>
      </c>
      <c r="I46" s="129"/>
      <c r="J46" s="131" t="s">
        <v>50</v>
      </c>
      <c r="K46" s="127">
        <f t="shared" si="4"/>
        <v>74.511859800785302</v>
      </c>
      <c r="L46" s="127">
        <f t="shared" si="2"/>
        <v>165.82279732307904</v>
      </c>
      <c r="M46" s="127">
        <f t="shared" si="3"/>
        <v>254.83639151056386</v>
      </c>
      <c r="N46" s="127">
        <f t="shared" si="3"/>
        <v>149.40418010827565</v>
      </c>
      <c r="O46" s="127">
        <f t="shared" si="3"/>
        <v>166.70330642206471</v>
      </c>
      <c r="P46" s="127">
        <f t="shared" si="3"/>
        <v>148.85781735920474</v>
      </c>
      <c r="Q46" s="130"/>
    </row>
    <row r="47" spans="1:17" x14ac:dyDescent="0.3">
      <c r="A47" s="125" t="s">
        <v>202</v>
      </c>
      <c r="B47" s="131" t="s">
        <v>51</v>
      </c>
      <c r="C47" s="126">
        <f>VLOOKUP($A47,'[1]0101L SA'!$A$17:$AZ$134,COLUMN('[1]0101L SA'!$H$22),FALSE)</f>
        <v>2086.1</v>
      </c>
      <c r="D47" s="127">
        <f>VLOOKUP($A47,'[1]0101L SA'!$A$17:$AZ$134,COLUMN('[1]0101L SA'!$K$22),FALSE)</f>
        <v>8174.2</v>
      </c>
      <c r="E47" s="127">
        <f>VLOOKUP($A47,'[1]0101L SA'!$A$17:$AZ$134,COLUMN('[1]0101L SA'!$Q$22),FALSE)</f>
        <v>2760.3</v>
      </c>
      <c r="F47" s="127">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127">
        <f>VLOOKUP($A47,'[1]0101L SA'!$A$17:$AZ$134,COLUMN('[1]0101L SA'!$AU$22),FALSE)</f>
        <v>3391.2999999999997</v>
      </c>
      <c r="H47" s="128">
        <f>VLOOKUP($A47,'[1]0101L SA'!$A$17:$AZ$134,COLUMN('[1]0101L SA'!$B$22),FALSE)</f>
        <v>30404.400000000001</v>
      </c>
      <c r="I47" s="129"/>
      <c r="J47" s="131" t="s">
        <v>51</v>
      </c>
      <c r="K47" s="127">
        <f t="shared" si="4"/>
        <v>89.276429114018839</v>
      </c>
      <c r="L47" s="127">
        <f t="shared" si="2"/>
        <v>161.60773420586986</v>
      </c>
      <c r="M47" s="127">
        <f t="shared" si="3"/>
        <v>264.48522014085182</v>
      </c>
      <c r="N47" s="127">
        <f t="shared" si="3"/>
        <v>144.9526230761829</v>
      </c>
      <c r="O47" s="127">
        <f t="shared" si="3"/>
        <v>171.38814135364942</v>
      </c>
      <c r="P47" s="127">
        <f t="shared" si="3"/>
        <v>149.84844825801744</v>
      </c>
      <c r="Q47" s="130"/>
    </row>
    <row r="48" spans="1:17" x14ac:dyDescent="0.3">
      <c r="A48" s="125" t="s">
        <v>203</v>
      </c>
      <c r="B48" s="131" t="s">
        <v>52</v>
      </c>
      <c r="C48" s="126">
        <f>VLOOKUP($A48,'[1]0101L SA'!$A$17:$AZ$134,COLUMN('[1]0101L SA'!$H$22),FALSE)</f>
        <v>2227.8000000000002</v>
      </c>
      <c r="D48" s="127">
        <f>VLOOKUP($A48,'[1]0101L SA'!$A$17:$AZ$134,COLUMN('[1]0101L SA'!$K$22),FALSE)</f>
        <v>8124.9</v>
      </c>
      <c r="E48" s="127">
        <f>VLOOKUP($A48,'[1]0101L SA'!$A$17:$AZ$134,COLUMN('[1]0101L SA'!$Q$22),FALSE)</f>
        <v>2444</v>
      </c>
      <c r="F48" s="127">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127">
        <f>VLOOKUP($A48,'[1]0101L SA'!$A$17:$AZ$134,COLUMN('[1]0101L SA'!$AU$22),FALSE)</f>
        <v>3424.4</v>
      </c>
      <c r="H48" s="128">
        <f>VLOOKUP($A48,'[1]0101L SA'!$A$17:$AZ$134,COLUMN('[1]0101L SA'!$B$22),FALSE)</f>
        <v>30434.5</v>
      </c>
      <c r="I48" s="129"/>
      <c r="J48" s="131" t="s">
        <v>52</v>
      </c>
      <c r="K48" s="127">
        <f t="shared" si="4"/>
        <v>95.340601495715063</v>
      </c>
      <c r="L48" s="127">
        <f t="shared" si="2"/>
        <v>160.63305028617748</v>
      </c>
      <c r="M48" s="127">
        <f t="shared" si="3"/>
        <v>234.17812485028503</v>
      </c>
      <c r="N48" s="127">
        <f t="shared" si="3"/>
        <v>144.85032335826679</v>
      </c>
      <c r="O48" s="127">
        <f t="shared" si="3"/>
        <v>173.06093570354645</v>
      </c>
      <c r="P48" s="127">
        <f t="shared" si="3"/>
        <v>149.99679646724263</v>
      </c>
      <c r="Q48" s="130"/>
    </row>
    <row r="49" spans="1:17" x14ac:dyDescent="0.3">
      <c r="A49" s="125" t="s">
        <v>204</v>
      </c>
      <c r="B49" s="131" t="s">
        <v>53</v>
      </c>
      <c r="C49" s="126">
        <f>VLOOKUP($A49,'[1]0101L SA'!$A$17:$AZ$134,COLUMN('[1]0101L SA'!$H$22),FALSE)</f>
        <v>2173.9</v>
      </c>
      <c r="D49" s="127">
        <f>VLOOKUP($A49,'[1]0101L SA'!$A$17:$AZ$134,COLUMN('[1]0101L SA'!$K$22),FALSE)</f>
        <v>8402.9</v>
      </c>
      <c r="E49" s="127">
        <f>VLOOKUP($A49,'[1]0101L SA'!$A$17:$AZ$134,COLUMN('[1]0101L SA'!$Q$22),FALSE)</f>
        <v>2356.8000000000002</v>
      </c>
      <c r="F49" s="127">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127">
        <f>VLOOKUP($A49,'[1]0101L SA'!$A$17:$AZ$134,COLUMN('[1]0101L SA'!$AU$22),FALSE)</f>
        <v>3407.6</v>
      </c>
      <c r="H49" s="128">
        <f>VLOOKUP($A49,'[1]0101L SA'!$A$17:$AZ$134,COLUMN('[1]0101L SA'!$B$22),FALSE)</f>
        <v>30955</v>
      </c>
      <c r="I49" s="129"/>
      <c r="J49" s="131" t="s">
        <v>53</v>
      </c>
      <c r="K49" s="127">
        <f t="shared" si="4"/>
        <v>93.033905014604073</v>
      </c>
      <c r="L49" s="127">
        <f t="shared" si="2"/>
        <v>166.12923952906752</v>
      </c>
      <c r="M49" s="127">
        <f t="shared" si="3"/>
        <v>225.82283332534851</v>
      </c>
      <c r="N49" s="127">
        <f t="shared" si="3"/>
        <v>145.27572812583878</v>
      </c>
      <c r="O49" s="127">
        <f t="shared" si="3"/>
        <v>172.21190413018485</v>
      </c>
      <c r="P49" s="127">
        <f t="shared" si="3"/>
        <v>152.56208692909348</v>
      </c>
      <c r="Q49" s="130"/>
    </row>
    <row r="50" spans="1:17" x14ac:dyDescent="0.3">
      <c r="A50" s="125" t="s">
        <v>205</v>
      </c>
      <c r="B50" s="131" t="s">
        <v>54</v>
      </c>
      <c r="C50" s="126">
        <f>VLOOKUP($A50,'[1]0101L SA'!$A$17:$AZ$134,COLUMN('[1]0101L SA'!$H$22),FALSE)</f>
        <v>1906.1</v>
      </c>
      <c r="D50" s="127">
        <f>VLOOKUP($A50,'[1]0101L SA'!$A$17:$AZ$134,COLUMN('[1]0101L SA'!$K$22),FALSE)</f>
        <v>9359.1</v>
      </c>
      <c r="E50" s="127">
        <f>VLOOKUP($A50,'[1]0101L SA'!$A$17:$AZ$134,COLUMN('[1]0101L SA'!$Q$22),FALSE)</f>
        <v>2138.1</v>
      </c>
      <c r="F50" s="127">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127">
        <f>VLOOKUP($A50,'[1]0101L SA'!$A$17:$AZ$134,COLUMN('[1]0101L SA'!$AU$22),FALSE)</f>
        <v>3535.7000000000003</v>
      </c>
      <c r="H50" s="128">
        <f>VLOOKUP($A50,'[1]0101L SA'!$A$17:$AZ$134,COLUMN('[1]0101L SA'!$B$22),FALSE)</f>
        <v>31543.4</v>
      </c>
      <c r="I50" s="129"/>
      <c r="J50" s="131" t="s">
        <v>54</v>
      </c>
      <c r="K50" s="127">
        <f t="shared" si="4"/>
        <v>81.573175559288288</v>
      </c>
      <c r="L50" s="127">
        <f t="shared" si="2"/>
        <v>185.03375806882099</v>
      </c>
      <c r="M50" s="127">
        <f t="shared" si="3"/>
        <v>204.86753221865564</v>
      </c>
      <c r="N50" s="127">
        <f t="shared" si="3"/>
        <v>150.67330433153211</v>
      </c>
      <c r="O50" s="127">
        <f t="shared" si="3"/>
        <v>178.68576987706732</v>
      </c>
      <c r="P50" s="127">
        <f t="shared" si="3"/>
        <v>155.46202335128953</v>
      </c>
      <c r="Q50" s="130"/>
    </row>
    <row r="51" spans="1:17" x14ac:dyDescent="0.3">
      <c r="A51" s="125" t="s">
        <v>206</v>
      </c>
      <c r="B51" s="131" t="s">
        <v>55</v>
      </c>
      <c r="C51" s="126">
        <f>VLOOKUP($A51,'[1]0101L SA'!$A$17:$AZ$134,COLUMN('[1]0101L SA'!$H$22),FALSE)</f>
        <v>2466.8000000000002</v>
      </c>
      <c r="D51" s="127">
        <f>VLOOKUP($A51,'[1]0101L SA'!$A$17:$AZ$134,COLUMN('[1]0101L SA'!$K$22),FALSE)</f>
        <v>9068</v>
      </c>
      <c r="E51" s="127">
        <f>VLOOKUP($A51,'[1]0101L SA'!$A$17:$AZ$134,COLUMN('[1]0101L SA'!$Q$22),FALSE)</f>
        <v>1862.3</v>
      </c>
      <c r="F51" s="127">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127">
        <f>VLOOKUP($A51,'[1]0101L SA'!$A$17:$AZ$134,COLUMN('[1]0101L SA'!$AU$22),FALSE)</f>
        <v>3591.1</v>
      </c>
      <c r="H51" s="128">
        <f>VLOOKUP($A51,'[1]0101L SA'!$A$17:$AZ$134,COLUMN('[1]0101L SA'!$B$22),FALSE)</f>
        <v>31646.6</v>
      </c>
      <c r="I51" s="129"/>
      <c r="J51" s="131" t="s">
        <v>55</v>
      </c>
      <c r="K51" s="127">
        <f t="shared" si="4"/>
        <v>105.56881038227395</v>
      </c>
      <c r="L51" s="127">
        <f t="shared" si="2"/>
        <v>179.27857573570842</v>
      </c>
      <c r="M51" s="127">
        <f t="shared" si="3"/>
        <v>178.44104824414313</v>
      </c>
      <c r="N51" s="127">
        <f t="shared" si="3"/>
        <v>152.62510191989224</v>
      </c>
      <c r="O51" s="127">
        <f t="shared" si="3"/>
        <v>181.48555256541459</v>
      </c>
      <c r="P51" s="127">
        <f t="shared" si="3"/>
        <v>155.97064578291875</v>
      </c>
      <c r="Q51" s="130"/>
    </row>
    <row r="52" spans="1:17" x14ac:dyDescent="0.3">
      <c r="A52" s="125" t="s">
        <v>207</v>
      </c>
      <c r="B52" s="131" t="s">
        <v>56</v>
      </c>
      <c r="C52" s="126">
        <f>VLOOKUP($A52,'[1]0101L SA'!$A$17:$AZ$134,COLUMN('[1]0101L SA'!$H$22),FALSE)</f>
        <v>2599.9</v>
      </c>
      <c r="D52" s="127">
        <f>VLOOKUP($A52,'[1]0101L SA'!$A$17:$AZ$134,COLUMN('[1]0101L SA'!$K$22),FALSE)</f>
        <v>9199.7999999999993</v>
      </c>
      <c r="E52" s="127">
        <f>VLOOKUP($A52,'[1]0101L SA'!$A$17:$AZ$134,COLUMN('[1]0101L SA'!$Q$22),FALSE)</f>
        <v>1842.5</v>
      </c>
      <c r="F52" s="127">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127">
        <f>VLOOKUP($A52,'[1]0101L SA'!$A$17:$AZ$134,COLUMN('[1]0101L SA'!$AU$22),FALSE)</f>
        <v>3628.3</v>
      </c>
      <c r="H52" s="128">
        <f>VLOOKUP($A52,'[1]0101L SA'!$A$17:$AZ$134,COLUMN('[1]0101L SA'!$B$22),FALSE)</f>
        <v>32214.799999999999</v>
      </c>
      <c r="I52" s="129"/>
      <c r="J52" s="131" t="s">
        <v>56</v>
      </c>
      <c r="K52" s="127">
        <f t="shared" si="4"/>
        <v>111.26493842746636</v>
      </c>
      <c r="L52" s="127">
        <f t="shared" si="2"/>
        <v>181.88432300985556</v>
      </c>
      <c r="M52" s="127">
        <f t="shared" si="3"/>
        <v>176.54386048962775</v>
      </c>
      <c r="N52" s="127">
        <f t="shared" si="3"/>
        <v>152.94212975858278</v>
      </c>
      <c r="O52" s="127">
        <f t="shared" si="3"/>
        <v>183.36555104928678</v>
      </c>
      <c r="P52" s="127">
        <f t="shared" si="3"/>
        <v>158.77102626404007</v>
      </c>
      <c r="Q52" s="130"/>
    </row>
    <row r="53" spans="1:17" x14ac:dyDescent="0.3">
      <c r="A53" s="125" t="s">
        <v>208</v>
      </c>
      <c r="B53" s="131" t="s">
        <v>57</v>
      </c>
      <c r="C53" s="126">
        <f>VLOOKUP($A53,'[1]0101L SA'!$A$17:$AZ$134,COLUMN('[1]0101L SA'!$H$22),FALSE)</f>
        <v>2489.3000000000002</v>
      </c>
      <c r="D53" s="127">
        <f>VLOOKUP($A53,'[1]0101L SA'!$A$17:$AZ$134,COLUMN('[1]0101L SA'!$K$22),FALSE)</f>
        <v>9166.4</v>
      </c>
      <c r="E53" s="127">
        <f>VLOOKUP($A53,'[1]0101L SA'!$A$17:$AZ$134,COLUMN('[1]0101L SA'!$Q$22),FALSE)</f>
        <v>1749.7</v>
      </c>
      <c r="F53" s="127">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127">
        <f>VLOOKUP($A53,'[1]0101L SA'!$A$17:$AZ$134,COLUMN('[1]0101L SA'!$AU$22),FALSE)</f>
        <v>3655.4</v>
      </c>
      <c r="H53" s="128">
        <f>VLOOKUP($A53,'[1]0101L SA'!$A$17:$AZ$134,COLUMN('[1]0101L SA'!$B$22),FALSE)</f>
        <v>32002.799999999999</v>
      </c>
      <c r="I53" s="129"/>
      <c r="J53" s="131" t="s">
        <v>57</v>
      </c>
      <c r="K53" s="127">
        <f t="shared" si="4"/>
        <v>106.53171707661528</v>
      </c>
      <c r="L53" s="127">
        <f t="shared" si="2"/>
        <v>181.22398948211267</v>
      </c>
      <c r="M53" s="127">
        <f t="shared" si="3"/>
        <v>167.65199060987879</v>
      </c>
      <c r="N53" s="127">
        <f t="shared" si="3"/>
        <v>153.7078583402124</v>
      </c>
      <c r="O53" s="127">
        <f t="shared" si="3"/>
        <v>184.73511983726894</v>
      </c>
      <c r="P53" s="127">
        <f t="shared" si="3"/>
        <v>157.72618173394906</v>
      </c>
      <c r="Q53" s="130"/>
    </row>
    <row r="54" spans="1:17" x14ac:dyDescent="0.3">
      <c r="A54" s="125" t="s">
        <v>209</v>
      </c>
      <c r="B54" s="131" t="s">
        <v>58</v>
      </c>
      <c r="C54" s="126">
        <f>VLOOKUP($A54,'[1]0101L SA'!$A$17:$AZ$134,COLUMN('[1]0101L SA'!$H$22),FALSE)</f>
        <v>1950.6</v>
      </c>
      <c r="D54" s="127">
        <f>VLOOKUP($A54,'[1]0101L SA'!$A$17:$AZ$134,COLUMN('[1]0101L SA'!$K$22),FALSE)</f>
        <v>8109.7</v>
      </c>
      <c r="E54" s="127">
        <f>VLOOKUP($A54,'[1]0101L SA'!$A$17:$AZ$134,COLUMN('[1]0101L SA'!$Q$22),FALSE)</f>
        <v>1782.5</v>
      </c>
      <c r="F54" s="127">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127">
        <f>VLOOKUP($A54,'[1]0101L SA'!$A$17:$AZ$134,COLUMN('[1]0101L SA'!$AU$22),FALSE)</f>
        <v>3660.9</v>
      </c>
      <c r="H54" s="128">
        <f>VLOOKUP($A54,'[1]0101L SA'!$A$17:$AZ$134,COLUMN('[1]0101L SA'!$B$22),FALSE)</f>
        <v>32315.200000000001</v>
      </c>
      <c r="I54" s="129"/>
      <c r="J54" s="131" t="s">
        <v>58</v>
      </c>
      <c r="K54" s="127">
        <f t="shared" si="4"/>
        <v>83.477591021430015</v>
      </c>
      <c r="L54" s="127">
        <f t="shared" si="2"/>
        <v>160.33253921965974</v>
      </c>
      <c r="M54" s="127">
        <f t="shared" si="3"/>
        <v>170.7948066880659</v>
      </c>
      <c r="N54" s="127">
        <f t="shared" si="3"/>
        <v>188.81286748135057</v>
      </c>
      <c r="O54" s="127">
        <f t="shared" si="3"/>
        <v>185.01307660235759</v>
      </c>
      <c r="P54" s="127">
        <f t="shared" si="3"/>
        <v>159.26584886225302</v>
      </c>
      <c r="Q54" s="130"/>
    </row>
    <row r="55" spans="1:17" x14ac:dyDescent="0.3">
      <c r="A55" s="125" t="s">
        <v>210</v>
      </c>
      <c r="B55" s="131" t="s">
        <v>59</v>
      </c>
      <c r="C55" s="126">
        <f>VLOOKUP($A55,'[1]0101L SA'!$A$17:$AZ$134,COLUMN('[1]0101L SA'!$H$22),FALSE)</f>
        <v>1924.4</v>
      </c>
      <c r="D55" s="127">
        <f>VLOOKUP($A55,'[1]0101L SA'!$A$17:$AZ$134,COLUMN('[1]0101L SA'!$K$22),FALSE)</f>
        <v>7922.3</v>
      </c>
      <c r="E55" s="127">
        <f>VLOOKUP($A55,'[1]0101L SA'!$A$17:$AZ$134,COLUMN('[1]0101L SA'!$Q$22),FALSE)</f>
        <v>1809.2</v>
      </c>
      <c r="F55" s="127">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127">
        <f>VLOOKUP($A55,'[1]0101L SA'!$A$17:$AZ$134,COLUMN('[1]0101L SA'!$AU$22),FALSE)</f>
        <v>3673.3</v>
      </c>
      <c r="H55" s="128">
        <f>VLOOKUP($A55,'[1]0101L SA'!$A$17:$AZ$134,COLUMN('[1]0101L SA'!$B$22),FALSE)</f>
        <v>32791.699999999997</v>
      </c>
      <c r="I55" s="129"/>
      <c r="J55" s="131" t="s">
        <v>59</v>
      </c>
      <c r="K55" s="127">
        <f t="shared" si="4"/>
        <v>82.356339670685912</v>
      </c>
      <c r="L55" s="127">
        <f t="shared" si="2"/>
        <v>156.62755409693457</v>
      </c>
      <c r="M55" s="127">
        <f t="shared" si="3"/>
        <v>173.35313562976094</v>
      </c>
      <c r="N55" s="127">
        <f t="shared" si="3"/>
        <v>203.09633898682767</v>
      </c>
      <c r="O55" s="127">
        <f t="shared" si="3"/>
        <v>185.63974276364829</v>
      </c>
      <c r="P55" s="127">
        <f t="shared" si="3"/>
        <v>161.61428479899061</v>
      </c>
      <c r="Q55" s="130"/>
    </row>
    <row r="56" spans="1:17" x14ac:dyDescent="0.3">
      <c r="A56" s="125" t="s">
        <v>211</v>
      </c>
      <c r="B56" s="131" t="s">
        <v>60</v>
      </c>
      <c r="C56" s="126">
        <f>VLOOKUP($A56,'[1]0101L SA'!$A$17:$AZ$134,COLUMN('[1]0101L SA'!$H$22),FALSE)</f>
        <v>1831.4</v>
      </c>
      <c r="D56" s="127">
        <f>VLOOKUP($A56,'[1]0101L SA'!$A$17:$AZ$134,COLUMN('[1]0101L SA'!$K$22),FALSE)</f>
        <v>7723.2</v>
      </c>
      <c r="E56" s="127">
        <f>VLOOKUP($A56,'[1]0101L SA'!$A$17:$AZ$134,COLUMN('[1]0101L SA'!$Q$22),FALSE)</f>
        <v>1870.3</v>
      </c>
      <c r="F56" s="127">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127">
        <f>VLOOKUP($A56,'[1]0101L SA'!$A$17:$AZ$134,COLUMN('[1]0101L SA'!$AU$22),FALSE)</f>
        <v>3822.1</v>
      </c>
      <c r="H56" s="128">
        <f>VLOOKUP($A56,'[1]0101L SA'!$A$17:$AZ$134,COLUMN('[1]0101L SA'!$B$22),FALSE)</f>
        <v>32318.3</v>
      </c>
      <c r="I56" s="129"/>
      <c r="J56" s="131" t="s">
        <v>60</v>
      </c>
      <c r="K56" s="127">
        <f t="shared" si="4"/>
        <v>78.376325334075119</v>
      </c>
      <c r="L56" s="127">
        <f t="shared" si="2"/>
        <v>152.69125453485037</v>
      </c>
      <c r="M56" s="127">
        <f t="shared" si="3"/>
        <v>179.20758875101802</v>
      </c>
      <c r="N56" s="127">
        <f t="shared" si="3"/>
        <v>208.98313067522878</v>
      </c>
      <c r="O56" s="127">
        <f t="shared" si="3"/>
        <v>193.15973669913706</v>
      </c>
      <c r="P56" s="127">
        <f t="shared" si="3"/>
        <v>159.28112724924961</v>
      </c>
      <c r="Q56" s="130"/>
    </row>
    <row r="57" spans="1:17" x14ac:dyDescent="0.3">
      <c r="A57" s="125" t="s">
        <v>212</v>
      </c>
      <c r="B57" s="131" t="s">
        <v>61</v>
      </c>
      <c r="C57" s="126">
        <f>VLOOKUP($A57,'[1]0101L SA'!$A$17:$AZ$134,COLUMN('[1]0101L SA'!$H$22),FALSE)</f>
        <v>1969</v>
      </c>
      <c r="D57" s="127">
        <f>VLOOKUP($A57,'[1]0101L SA'!$A$17:$AZ$134,COLUMN('[1]0101L SA'!$K$22),FALSE)</f>
        <v>7953.9</v>
      </c>
      <c r="E57" s="127">
        <f>VLOOKUP($A57,'[1]0101L SA'!$A$17:$AZ$134,COLUMN('[1]0101L SA'!$Q$22),FALSE)</f>
        <v>1749.8</v>
      </c>
      <c r="F57" s="127">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127">
        <f>VLOOKUP($A57,'[1]0101L SA'!$A$17:$AZ$134,COLUMN('[1]0101L SA'!$AU$22),FALSE)</f>
        <v>3551.2</v>
      </c>
      <c r="H57" s="128">
        <f>VLOOKUP($A57,'[1]0101L SA'!$A$17:$AZ$134,COLUMN('[1]0101L SA'!$B$22),FALSE)</f>
        <v>32467.599999999999</v>
      </c>
      <c r="I57" s="129"/>
      <c r="J57" s="131" t="s">
        <v>61</v>
      </c>
      <c r="K57" s="127">
        <f t="shared" si="4"/>
        <v>84.265034718135794</v>
      </c>
      <c r="L57" s="127">
        <f t="shared" si="2"/>
        <v>157.25230078785302</v>
      </c>
      <c r="M57" s="127">
        <f t="shared" si="3"/>
        <v>167.6615723662147</v>
      </c>
      <c r="N57" s="127">
        <f t="shared" si="3"/>
        <v>200.2714487564507</v>
      </c>
      <c r="O57" s="127">
        <f t="shared" si="3"/>
        <v>179.46910257868069</v>
      </c>
      <c r="P57" s="127">
        <f t="shared" si="3"/>
        <v>160.01695408105428</v>
      </c>
      <c r="Q57" s="130"/>
    </row>
    <row r="58" spans="1:17" x14ac:dyDescent="0.3">
      <c r="A58" s="132" t="s">
        <v>213</v>
      </c>
      <c r="B58" s="131" t="s">
        <v>62</v>
      </c>
      <c r="C58" s="126">
        <f>VLOOKUP($A58,'[1]0101L SA'!$A$17:$AZ$134,COLUMN('[1]0101L SA'!$H$22),FALSE)</f>
        <v>2358.8000000000002</v>
      </c>
      <c r="D58" s="127">
        <f>VLOOKUP($A58,'[1]0101L SA'!$A$17:$AZ$134,COLUMN('[1]0101L SA'!$K$22),FALSE)</f>
        <v>7193.8</v>
      </c>
      <c r="E58" s="127">
        <f>VLOOKUP($A58,'[1]0101L SA'!$A$17:$AZ$134,COLUMN('[1]0101L SA'!$Q$22),FALSE)</f>
        <v>1854.8</v>
      </c>
      <c r="F58" s="127">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127">
        <f>VLOOKUP($A58,'[1]0101L SA'!$A$17:$AZ$134,COLUMN('[1]0101L SA'!$AU$22),FALSE)</f>
        <v>3625.6</v>
      </c>
      <c r="H58" s="128">
        <f>VLOOKUP($A58,'[1]0101L SA'!$A$17:$AZ$134,COLUMN('[1]0101L SA'!$B$22),FALSE)</f>
        <v>31947.5</v>
      </c>
      <c r="I58" s="129"/>
      <c r="J58" s="131" t="s">
        <v>62</v>
      </c>
      <c r="K58" s="127">
        <f t="shared" si="4"/>
        <v>100.94685824943564</v>
      </c>
      <c r="L58" s="127">
        <f t="shared" si="2"/>
        <v>142.22477041547631</v>
      </c>
      <c r="M58" s="127">
        <f t="shared" si="3"/>
        <v>177.72241651894791</v>
      </c>
      <c r="N58" s="127">
        <f t="shared" si="3"/>
        <v>194.62774550666214</v>
      </c>
      <c r="O58" s="127">
        <f t="shared" si="3"/>
        <v>183.22909954642509</v>
      </c>
      <c r="P58" s="127">
        <f t="shared" si="3"/>
        <v>157.4536350239772</v>
      </c>
      <c r="Q58" s="130"/>
    </row>
    <row r="59" spans="1:17" x14ac:dyDescent="0.3">
      <c r="A59" s="125" t="s">
        <v>214</v>
      </c>
      <c r="B59" s="131" t="s">
        <v>63</v>
      </c>
      <c r="C59" s="126">
        <f>VLOOKUP($A59,'[1]0101L SA'!$A$17:$AZ$134,COLUMN('[1]0101L SA'!$H$22),FALSE)</f>
        <v>2583.6999999999998</v>
      </c>
      <c r="D59" s="127">
        <f>VLOOKUP($A59,'[1]0101L SA'!$A$17:$AZ$134,COLUMN('[1]0101L SA'!$K$22),FALSE)</f>
        <v>7588.3</v>
      </c>
      <c r="E59" s="127">
        <f>VLOOKUP($A59,'[1]0101L SA'!$A$17:$AZ$134,COLUMN('[1]0101L SA'!$Q$22),FALSE)</f>
        <v>1950.8</v>
      </c>
      <c r="F59" s="127">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127">
        <f>VLOOKUP($A59,'[1]0101L SA'!$A$17:$AZ$134,COLUMN('[1]0101L SA'!$AU$22),FALSE)</f>
        <v>3640.3</v>
      </c>
      <c r="H59" s="128">
        <f>VLOOKUP($A59,'[1]0101L SA'!$A$17:$AZ$134,COLUMN('[1]0101L SA'!$B$22),FALSE)</f>
        <v>32414.400000000001</v>
      </c>
      <c r="I59" s="129"/>
      <c r="J59" s="131" t="s">
        <v>63</v>
      </c>
      <c r="K59" s="127">
        <f t="shared" si="4"/>
        <v>110.5716456075406</v>
      </c>
      <c r="L59" s="127">
        <f t="shared" si="2"/>
        <v>150.02421881950553</v>
      </c>
      <c r="M59" s="127">
        <f t="shared" si="3"/>
        <v>186.92090260144681</v>
      </c>
      <c r="N59" s="127">
        <f t="shared" si="3"/>
        <v>193.68071346456733</v>
      </c>
      <c r="O59" s="127">
        <f t="shared" si="3"/>
        <v>183.97200217311652</v>
      </c>
      <c r="P59" s="127">
        <f t="shared" si="3"/>
        <v>159.75475724614466</v>
      </c>
      <c r="Q59" s="130"/>
    </row>
    <row r="60" spans="1:17" x14ac:dyDescent="0.3">
      <c r="A60" s="125" t="s">
        <v>215</v>
      </c>
      <c r="B60" s="131" t="s">
        <v>64</v>
      </c>
      <c r="C60" s="126">
        <f>VLOOKUP($A60,'[1]0101L SA'!$A$17:$AZ$134,COLUMN('[1]0101L SA'!$H$22),FALSE)</f>
        <v>2557.9</v>
      </c>
      <c r="D60" s="127">
        <f>VLOOKUP($A60,'[1]0101L SA'!$A$17:$AZ$134,COLUMN('[1]0101L SA'!$K$22),FALSE)</f>
        <v>7469.6</v>
      </c>
      <c r="E60" s="127">
        <f>VLOOKUP($A60,'[1]0101L SA'!$A$17:$AZ$134,COLUMN('[1]0101L SA'!$Q$22),FALSE)</f>
        <v>1872.1</v>
      </c>
      <c r="F60" s="127">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127">
        <f>VLOOKUP($A60,'[1]0101L SA'!$A$17:$AZ$134,COLUMN('[1]0101L SA'!$AU$22),FALSE)</f>
        <v>3584.8</v>
      </c>
      <c r="H60" s="128">
        <f>VLOOKUP($A60,'[1]0101L SA'!$A$17:$AZ$134,COLUMN('[1]0101L SA'!$B$22),FALSE)</f>
        <v>32612.7</v>
      </c>
      <c r="I60" s="129"/>
      <c r="J60" s="131" t="s">
        <v>64</v>
      </c>
      <c r="K60" s="127">
        <f t="shared" si="4"/>
        <v>109.46751259802924</v>
      </c>
      <c r="L60" s="127">
        <f t="shared" si="2"/>
        <v>147.67746463558092</v>
      </c>
      <c r="M60" s="127">
        <f t="shared" si="3"/>
        <v>179.38006036506488</v>
      </c>
      <c r="N60" s="127">
        <f t="shared" si="3"/>
        <v>195.90902415184922</v>
      </c>
      <c r="O60" s="127">
        <f t="shared" si="3"/>
        <v>181.16716572540398</v>
      </c>
      <c r="P60" s="127">
        <f t="shared" si="3"/>
        <v>160.73208116273452</v>
      </c>
      <c r="Q60" s="130"/>
    </row>
    <row r="61" spans="1:17" x14ac:dyDescent="0.3">
      <c r="A61" s="125" t="s">
        <v>216</v>
      </c>
      <c r="B61" s="131" t="s">
        <v>65</v>
      </c>
      <c r="C61" s="126">
        <f>VLOOKUP($A61,'[1]0101L SA'!$A$17:$AZ$134,COLUMN('[1]0101L SA'!$H$22),FALSE)</f>
        <v>2523.8000000000002</v>
      </c>
      <c r="D61" s="127">
        <f>VLOOKUP($A61,'[1]0101L SA'!$A$17:$AZ$134,COLUMN('[1]0101L SA'!$K$22),FALSE)</f>
        <v>7677.9</v>
      </c>
      <c r="E61" s="127">
        <f>VLOOKUP($A61,'[1]0101L SA'!$A$17:$AZ$134,COLUMN('[1]0101L SA'!$Q$22),FALSE)</f>
        <v>1944.4</v>
      </c>
      <c r="F61" s="127">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127">
        <f>VLOOKUP($A61,'[1]0101L SA'!$A$17:$AZ$134,COLUMN('[1]0101L SA'!$AU$22),FALSE)</f>
        <v>3590.5</v>
      </c>
      <c r="H61" s="128">
        <f>VLOOKUP($A61,'[1]0101L SA'!$A$17:$AZ$134,COLUMN('[1]0101L SA'!$B$22),FALSE)</f>
        <v>33051.199999999997</v>
      </c>
      <c r="I61" s="129"/>
      <c r="J61" s="131" t="s">
        <v>65</v>
      </c>
      <c r="K61" s="127">
        <f t="shared" si="4"/>
        <v>108.00817400793863</v>
      </c>
      <c r="L61" s="127">
        <f t="shared" si="2"/>
        <v>151.79565247476793</v>
      </c>
      <c r="M61" s="127">
        <f t="shared" si="3"/>
        <v>186.30767019594691</v>
      </c>
      <c r="N61" s="127">
        <f t="shared" si="3"/>
        <v>200.93589048865837</v>
      </c>
      <c r="O61" s="127">
        <f t="shared" si="3"/>
        <v>181.4552300092231</v>
      </c>
      <c r="P61" s="127">
        <f t="shared" si="3"/>
        <v>162.89323364596524</v>
      </c>
      <c r="Q61" s="130"/>
    </row>
    <row r="62" spans="1:17" x14ac:dyDescent="0.3">
      <c r="A62" s="125" t="s">
        <v>217</v>
      </c>
      <c r="B62" s="131" t="s">
        <v>66</v>
      </c>
      <c r="C62" s="126">
        <f>VLOOKUP($A62,'[1]0101L SA'!$A$17:$AZ$134,COLUMN('[1]0101L SA'!$H$22),FALSE)</f>
        <v>2489.6999999999998</v>
      </c>
      <c r="D62" s="127">
        <f>VLOOKUP($A62,'[1]0101L SA'!$A$17:$AZ$134,COLUMN('[1]0101L SA'!$K$22),FALSE)</f>
        <v>7968.5</v>
      </c>
      <c r="E62" s="127">
        <f>VLOOKUP($A62,'[1]0101L SA'!$A$17:$AZ$134,COLUMN('[1]0101L SA'!$Q$22),FALSE)</f>
        <v>2038.3</v>
      </c>
      <c r="F62" s="127">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127">
        <f>VLOOKUP($A62,'[1]0101L SA'!$A$17:$AZ$134,COLUMN('[1]0101L SA'!$AU$22),FALSE)</f>
        <v>3779.6000000000004</v>
      </c>
      <c r="H62" s="128">
        <f>VLOOKUP($A62,'[1]0101L SA'!$A$17:$AZ$134,COLUMN('[1]0101L SA'!$B$22),FALSE)</f>
        <v>33458.300000000003</v>
      </c>
      <c r="I62" s="129"/>
      <c r="J62" s="131" t="s">
        <v>66</v>
      </c>
      <c r="K62" s="127">
        <f t="shared" si="4"/>
        <v>106.54883541784798</v>
      </c>
      <c r="L62" s="127">
        <f t="shared" si="2"/>
        <v>157.54094957542927</v>
      </c>
      <c r="M62" s="127">
        <f t="shared" si="3"/>
        <v>195.30493939539116</v>
      </c>
      <c r="N62" s="127">
        <f t="shared" si="3"/>
        <v>197.82435847441749</v>
      </c>
      <c r="O62" s="127">
        <f t="shared" si="3"/>
        <v>191.01188896890676</v>
      </c>
      <c r="P62" s="127">
        <f t="shared" si="3"/>
        <v>164.89963085445612</v>
      </c>
      <c r="Q62" s="130"/>
    </row>
    <row r="63" spans="1:17" x14ac:dyDescent="0.3">
      <c r="A63" s="125" t="s">
        <v>218</v>
      </c>
      <c r="B63" s="131" t="s">
        <v>67</v>
      </c>
      <c r="C63" s="126">
        <f>VLOOKUP($A63,'[1]0101L SA'!$A$17:$AZ$134,COLUMN('[1]0101L SA'!$H$22),FALSE)</f>
        <v>2450.3000000000002</v>
      </c>
      <c r="D63" s="127">
        <f>VLOOKUP($A63,'[1]0101L SA'!$A$17:$AZ$134,COLUMN('[1]0101L SA'!$K$22),FALSE)</f>
        <v>8166.7</v>
      </c>
      <c r="E63" s="127">
        <f>VLOOKUP($A63,'[1]0101L SA'!$A$17:$AZ$134,COLUMN('[1]0101L SA'!$Q$22),FALSE)</f>
        <v>2128.6999999999998</v>
      </c>
      <c r="F63" s="127">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127">
        <f>VLOOKUP($A63,'[1]0101L SA'!$A$17:$AZ$134,COLUMN('[1]0101L SA'!$AU$22),FALSE)</f>
        <v>3770.5</v>
      </c>
      <c r="H63" s="128">
        <f>VLOOKUP($A63,'[1]0101L SA'!$A$17:$AZ$134,COLUMN('[1]0101L SA'!$B$22),FALSE)</f>
        <v>33514.400000000001</v>
      </c>
      <c r="I63" s="129"/>
      <c r="J63" s="131" t="s">
        <v>67</v>
      </c>
      <c r="K63" s="127">
        <f t="shared" si="4"/>
        <v>104.86267880642366</v>
      </c>
      <c r="L63" s="127">
        <f t="shared" si="2"/>
        <v>161.45945571910124</v>
      </c>
      <c r="M63" s="127">
        <f t="shared" si="3"/>
        <v>203.96684712307766</v>
      </c>
      <c r="N63" s="127">
        <f t="shared" si="3"/>
        <v>195.05517601122258</v>
      </c>
      <c r="O63" s="127">
        <f t="shared" si="3"/>
        <v>190.55199686666919</v>
      </c>
      <c r="P63" s="127">
        <f t="shared" si="3"/>
        <v>165.17612037397546</v>
      </c>
      <c r="Q63" s="130"/>
    </row>
    <row r="64" spans="1:17" x14ac:dyDescent="0.3">
      <c r="A64" s="125" t="s">
        <v>219</v>
      </c>
      <c r="B64" s="131" t="s">
        <v>68</v>
      </c>
      <c r="C64" s="126">
        <f>VLOOKUP($A64,'[1]0101L SA'!$A$17:$AZ$134,COLUMN('[1]0101L SA'!$H$22),FALSE)</f>
        <v>2786.9</v>
      </c>
      <c r="D64" s="127">
        <f>VLOOKUP($A64,'[1]0101L SA'!$A$17:$AZ$134,COLUMN('[1]0101L SA'!$K$22),FALSE)</f>
        <v>8100.8</v>
      </c>
      <c r="E64" s="127">
        <f>VLOOKUP($A64,'[1]0101L SA'!$A$17:$AZ$134,COLUMN('[1]0101L SA'!$Q$22),FALSE)</f>
        <v>1887.3</v>
      </c>
      <c r="F64" s="127">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127">
        <f>VLOOKUP($A64,'[1]0101L SA'!$A$17:$AZ$134,COLUMN('[1]0101L SA'!$AU$22),FALSE)</f>
        <v>3773.5</v>
      </c>
      <c r="H64" s="128">
        <f>VLOOKUP($A64,'[1]0101L SA'!$A$17:$AZ$134,COLUMN('[1]0101L SA'!$B$22),FALSE)</f>
        <v>34104.9</v>
      </c>
      <c r="I64" s="129"/>
      <c r="J64" s="131" t="s">
        <v>68</v>
      </c>
      <c r="K64" s="127">
        <f t="shared" si="4"/>
        <v>119.26776295376978</v>
      </c>
      <c r="L64" s="127">
        <f t="shared" si="2"/>
        <v>160.15658208202765</v>
      </c>
      <c r="M64" s="127">
        <f t="shared" si="3"/>
        <v>180.83648732812722</v>
      </c>
      <c r="N64" s="127">
        <f t="shared" si="3"/>
        <v>199.70930674215913</v>
      </c>
      <c r="O64" s="127">
        <f t="shared" si="3"/>
        <v>190.70360964762659</v>
      </c>
      <c r="P64" s="127">
        <f t="shared" si="3"/>
        <v>168.08640667123373</v>
      </c>
      <c r="Q64" s="130"/>
    </row>
    <row r="65" spans="1:17" x14ac:dyDescent="0.3">
      <c r="A65" s="125" t="s">
        <v>220</v>
      </c>
      <c r="B65" s="131" t="s">
        <v>69</v>
      </c>
      <c r="C65" s="126">
        <f>VLOOKUP($A65,'[1]0101L SA'!$A$17:$AZ$134,COLUMN('[1]0101L SA'!$H$22),FALSE)</f>
        <v>2829.7</v>
      </c>
      <c r="D65" s="127">
        <f>VLOOKUP($A65,'[1]0101L SA'!$A$17:$AZ$134,COLUMN('[1]0101L SA'!$K$22),FALSE)</f>
        <v>8062</v>
      </c>
      <c r="E65" s="127">
        <f>VLOOKUP($A65,'[1]0101L SA'!$A$17:$AZ$134,COLUMN('[1]0101L SA'!$Q$22),FALSE)</f>
        <v>2068.1</v>
      </c>
      <c r="F65" s="127">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127">
        <f>VLOOKUP($A65,'[1]0101L SA'!$A$17:$AZ$134,COLUMN('[1]0101L SA'!$AU$22),FALSE)</f>
        <v>3641.2999999999997</v>
      </c>
      <c r="H65" s="128">
        <f>VLOOKUP($A65,'[1]0101L SA'!$A$17:$AZ$134,COLUMN('[1]0101L SA'!$B$22),FALSE)</f>
        <v>34345.699999999997</v>
      </c>
      <c r="I65" s="129"/>
      <c r="J65" s="131" t="s">
        <v>69</v>
      </c>
      <c r="K65" s="127">
        <f t="shared" si="4"/>
        <v>121.09942546567237</v>
      </c>
      <c r="L65" s="127">
        <f t="shared" si="2"/>
        <v>159.38948804381135</v>
      </c>
      <c r="M65" s="127">
        <f t="shared" si="3"/>
        <v>198.16030278350019</v>
      </c>
      <c r="N65" s="127">
        <f t="shared" si="3"/>
        <v>205.1636035835287</v>
      </c>
      <c r="O65" s="127">
        <f t="shared" si="3"/>
        <v>184.022539766769</v>
      </c>
      <c r="P65" s="127">
        <f t="shared" si="3"/>
        <v>169.27319234503523</v>
      </c>
      <c r="Q65" s="130"/>
    </row>
    <row r="66" spans="1:17" x14ac:dyDescent="0.3">
      <c r="A66" s="125" t="s">
        <v>221</v>
      </c>
      <c r="B66" s="131" t="s">
        <v>70</v>
      </c>
      <c r="C66" s="126">
        <f>VLOOKUP($A66,'[1]0101L SA'!$A$17:$AZ$134,COLUMN('[1]0101L SA'!$H$22),FALSE)</f>
        <v>2644.2</v>
      </c>
      <c r="D66" s="127">
        <f>VLOOKUP($A66,'[1]0101L SA'!$A$17:$AZ$134,COLUMN('[1]0101L SA'!$K$22),FALSE)</f>
        <v>8390.7000000000007</v>
      </c>
      <c r="E66" s="127">
        <f>VLOOKUP($A66,'[1]0101L SA'!$A$17:$AZ$134,COLUMN('[1]0101L SA'!$Q$22),FALSE)</f>
        <v>2035.2</v>
      </c>
      <c r="F66" s="127">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127">
        <f>VLOOKUP($A66,'[1]0101L SA'!$A$17:$AZ$134,COLUMN('[1]0101L SA'!$AU$22),FALSE)</f>
        <v>3939.8</v>
      </c>
      <c r="H66" s="128">
        <f>VLOOKUP($A66,'[1]0101L SA'!$A$17:$AZ$134,COLUMN('[1]0101L SA'!$B$22),FALSE)</f>
        <v>34624.6</v>
      </c>
      <c r="I66" s="129"/>
      <c r="J66" s="131" t="s">
        <v>70</v>
      </c>
      <c r="K66" s="127">
        <f t="shared" si="4"/>
        <v>113.16079471899172</v>
      </c>
      <c r="L66" s="127">
        <f t="shared" si="2"/>
        <v>165.88803985725724</v>
      </c>
      <c r="M66" s="127">
        <f t="shared" si="3"/>
        <v>195.00790494897714</v>
      </c>
      <c r="N66" s="127">
        <f t="shared" si="3"/>
        <v>206.48337123149614</v>
      </c>
      <c r="O66" s="127">
        <f t="shared" si="3"/>
        <v>199.10801147203375</v>
      </c>
      <c r="P66" s="127">
        <f t="shared" si="3"/>
        <v>170.64775432353707</v>
      </c>
      <c r="Q66" s="130"/>
    </row>
    <row r="67" spans="1:17" x14ac:dyDescent="0.3">
      <c r="A67" s="125" t="s">
        <v>222</v>
      </c>
      <c r="B67" s="131" t="s">
        <v>128</v>
      </c>
      <c r="C67" s="126">
        <f>VLOOKUP($A67,'[1]0101L SA'!$A$17:$AZ$134,COLUMN('[1]0101L SA'!$H$22),FALSE)</f>
        <v>2353.6999999999998</v>
      </c>
      <c r="D67" s="127">
        <f>VLOOKUP($A67,'[1]0101L SA'!$A$17:$AZ$134,COLUMN('[1]0101L SA'!$K$22),FALSE)</f>
        <v>8359.1</v>
      </c>
      <c r="E67" s="127">
        <f>VLOOKUP($A67,'[1]0101L SA'!$A$17:$AZ$134,COLUMN('[1]0101L SA'!$Q$22),FALSE)</f>
        <v>1864.5</v>
      </c>
      <c r="F67" s="127">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127">
        <f>VLOOKUP($A67,'[1]0101L SA'!$A$17:$AZ$134,COLUMN('[1]0101L SA'!$AU$22),FALSE)</f>
        <v>3993.4</v>
      </c>
      <c r="H67" s="128">
        <f>VLOOKUP($A67,'[1]0101L SA'!$A$17:$AZ$134,COLUMN('[1]0101L SA'!$B$22),FALSE)</f>
        <v>34492.800000000003</v>
      </c>
      <c r="I67" s="129"/>
      <c r="J67" s="131" t="s">
        <v>128</v>
      </c>
      <c r="K67" s="127">
        <f t="shared" si="4"/>
        <v>100.72859939871826</v>
      </c>
      <c r="L67" s="127">
        <f t="shared" si="2"/>
        <v>165.2632931663388</v>
      </c>
      <c r="M67" s="127">
        <f t="shared" si="3"/>
        <v>178.65184688353372</v>
      </c>
      <c r="N67" s="127">
        <f t="shared" si="3"/>
        <v>208.85956071893403</v>
      </c>
      <c r="O67" s="127">
        <f t="shared" si="3"/>
        <v>201.81682649180658</v>
      </c>
      <c r="P67" s="127">
        <f t="shared" si="3"/>
        <v>169.99817645058428</v>
      </c>
      <c r="Q67" s="130"/>
    </row>
    <row r="68" spans="1:17" x14ac:dyDescent="0.3">
      <c r="A68" s="125" t="s">
        <v>223</v>
      </c>
      <c r="B68" s="131" t="s">
        <v>129</v>
      </c>
      <c r="C68" s="126">
        <f>VLOOKUP($A68,'[1]0101L SA'!$A$17:$AZ$134,COLUMN('[1]0101L SA'!$H$22),FALSE)</f>
        <v>2357</v>
      </c>
      <c r="D68" s="127">
        <f>VLOOKUP($A68,'[1]0101L SA'!$A$17:$AZ$134,COLUMN('[1]0101L SA'!$K$22),FALSE)</f>
        <v>8675.9</v>
      </c>
      <c r="E68" s="127">
        <f>VLOOKUP($A68,'[1]0101L SA'!$A$17:$AZ$134,COLUMN('[1]0101L SA'!$Q$22),FALSE)</f>
        <v>2167.8000000000002</v>
      </c>
      <c r="F68" s="127">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127">
        <f>VLOOKUP($A68,'[1]0101L SA'!$A$17:$AZ$134,COLUMN('[1]0101L SA'!$AU$22),FALSE)</f>
        <v>3961.3</v>
      </c>
      <c r="H68" s="128">
        <f>VLOOKUP($A68,'[1]0101L SA'!$A$17:$AZ$134,COLUMN('[1]0101L SA'!$B$22),FALSE)</f>
        <v>35140</v>
      </c>
      <c r="I68" s="129"/>
      <c r="J68" s="131" t="s">
        <v>129</v>
      </c>
      <c r="K68" s="127">
        <f t="shared" si="4"/>
        <v>100.86982571388832</v>
      </c>
      <c r="L68" s="127">
        <f t="shared" si="2"/>
        <v>171.52657644744517</v>
      </c>
      <c r="M68" s="127">
        <f t="shared" si="3"/>
        <v>207.71331385042879</v>
      </c>
      <c r="N68" s="127">
        <f t="shared" si="3"/>
        <v>210.79616527988082</v>
      </c>
      <c r="O68" s="127">
        <f t="shared" si="3"/>
        <v>200.19456973556206</v>
      </c>
      <c r="P68" s="127">
        <f t="shared" si="3"/>
        <v>173.18790937452252</v>
      </c>
      <c r="Q68" s="130"/>
    </row>
    <row r="69" spans="1:17" x14ac:dyDescent="0.3">
      <c r="A69" s="125" t="s">
        <v>224</v>
      </c>
      <c r="B69" s="131" t="s">
        <v>130</v>
      </c>
      <c r="C69" s="126">
        <f>VLOOKUP($A69,'[1]0101L SA'!$A$17:$AZ$134,COLUMN('[1]0101L SA'!$H$22),FALSE)</f>
        <v>2719.5</v>
      </c>
      <c r="D69" s="127">
        <f>VLOOKUP($A69,'[1]0101L SA'!$A$17:$AZ$134,COLUMN('[1]0101L SA'!$K$22),FALSE)</f>
        <v>8411</v>
      </c>
      <c r="E69" s="127">
        <f>VLOOKUP($A69,'[1]0101L SA'!$A$17:$AZ$134,COLUMN('[1]0101L SA'!$Q$22),FALSE)</f>
        <v>2212.5</v>
      </c>
      <c r="F69" s="127">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127">
        <f>VLOOKUP($A69,'[1]0101L SA'!$A$17:$AZ$134,COLUMN('[1]0101L SA'!$AU$22),FALSE)</f>
        <v>3837</v>
      </c>
      <c r="H69" s="128">
        <f>VLOOKUP($A69,'[1]0101L SA'!$A$17:$AZ$134,COLUMN('[1]0101L SA'!$B$22),FALSE)</f>
        <v>35503.699999999997</v>
      </c>
      <c r="I69" s="129"/>
      <c r="J69" s="131" t="s">
        <v>130</v>
      </c>
      <c r="K69" s="127">
        <f t="shared" si="4"/>
        <v>116.383322456054</v>
      </c>
      <c r="L69" s="127">
        <f t="shared" si="2"/>
        <v>166.28938029477763</v>
      </c>
      <c r="M69" s="127">
        <f t="shared" si="3"/>
        <v>211.99635893259233</v>
      </c>
      <c r="N69" s="127">
        <f t="shared" si="3"/>
        <v>214.90233415544489</v>
      </c>
      <c r="O69" s="127">
        <f t="shared" si="3"/>
        <v>193.912746844559</v>
      </c>
      <c r="P69" s="127">
        <f t="shared" si="3"/>
        <v>174.98040916506076</v>
      </c>
      <c r="Q69" s="130"/>
    </row>
    <row r="70" spans="1:17" x14ac:dyDescent="0.3">
      <c r="A70" s="125" t="s">
        <v>225</v>
      </c>
      <c r="B70" s="131" t="s">
        <v>131</v>
      </c>
      <c r="C70" s="126">
        <f>VLOOKUP($A70,'[1]0101L SA'!$A$17:$AZ$134,COLUMN('[1]0101L SA'!$H$22),FALSE)</f>
        <v>2786.2</v>
      </c>
      <c r="D70" s="127">
        <f>VLOOKUP($A70,'[1]0101L SA'!$A$17:$AZ$134,COLUMN('[1]0101L SA'!$K$22),FALSE)</f>
        <v>8850.1</v>
      </c>
      <c r="E70" s="127">
        <f>VLOOKUP($A70,'[1]0101L SA'!$A$17:$AZ$134,COLUMN('[1]0101L SA'!$Q$22),FALSE)</f>
        <v>2183.1999999999998</v>
      </c>
      <c r="F70" s="127">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127">
        <f>VLOOKUP($A70,'[1]0101L SA'!$A$17:$AZ$134,COLUMN('[1]0101L SA'!$AU$22),FALSE)</f>
        <v>4074.8</v>
      </c>
      <c r="H70" s="128">
        <f>VLOOKUP($A70,'[1]0101L SA'!$A$17:$AZ$134,COLUMN('[1]0101L SA'!$B$22),FALSE)</f>
        <v>35469.699999999997</v>
      </c>
      <c r="I70" s="129"/>
      <c r="J70" s="131" t="s">
        <v>131</v>
      </c>
      <c r="K70" s="127">
        <f t="shared" si="4"/>
        <v>119.23780585661248</v>
      </c>
      <c r="L70" s="127">
        <f t="shared" si="2"/>
        <v>174.97059143345757</v>
      </c>
      <c r="M70" s="127">
        <f t="shared" si="3"/>
        <v>209.18890432616294</v>
      </c>
      <c r="N70" s="127">
        <f t="shared" si="3"/>
        <v>208.75827386951218</v>
      </c>
      <c r="O70" s="127">
        <f t="shared" si="3"/>
        <v>205.9305866151183</v>
      </c>
      <c r="P70" s="127">
        <f t="shared" ref="P70:P96" si="5">H70/(SUM(H$6:H$9)/4)*100</f>
        <v>174.81283975929145</v>
      </c>
      <c r="Q70" s="130"/>
    </row>
    <row r="71" spans="1:17" x14ac:dyDescent="0.3">
      <c r="A71" s="125" t="s">
        <v>226</v>
      </c>
      <c r="B71" s="131" t="s">
        <v>132</v>
      </c>
      <c r="C71" s="126">
        <f>VLOOKUP($A71,'[1]0101L SA'!$A$17:$AZ$134,COLUMN('[1]0101L SA'!$H$22),FALSE)</f>
        <v>2898.4</v>
      </c>
      <c r="D71" s="127">
        <f>VLOOKUP($A71,'[1]0101L SA'!$A$17:$AZ$134,COLUMN('[1]0101L SA'!$K$22),FALSE)</f>
        <v>8489.6</v>
      </c>
      <c r="E71" s="127">
        <f>VLOOKUP($A71,'[1]0101L SA'!$A$17:$AZ$134,COLUMN('[1]0101L SA'!$Q$22),FALSE)</f>
        <v>2286.1999999999998</v>
      </c>
      <c r="F71" s="127">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127">
        <f>VLOOKUP($A71,'[1]0101L SA'!$A$17:$AZ$134,COLUMN('[1]0101L SA'!$AU$22),FALSE)</f>
        <v>4094.2000000000003</v>
      </c>
      <c r="H71" s="128">
        <f>VLOOKUP($A71,'[1]0101L SA'!$A$17:$AZ$134,COLUMN('[1]0101L SA'!$B$22),FALSE)</f>
        <v>35836.699999999997</v>
      </c>
      <c r="I71" s="129"/>
      <c r="J71" s="131" t="s">
        <v>132</v>
      </c>
      <c r="K71" s="127">
        <f t="shared" si="4"/>
        <v>124.03950057239453</v>
      </c>
      <c r="L71" s="127">
        <f t="shared" ref="L71:L97" si="6">D71/(SUM(D$6:D$9)/4)*100</f>
        <v>167.84333883611274</v>
      </c>
      <c r="M71" s="127">
        <f t="shared" ref="M71:O96" si="7">E71/(SUM(E$6:E$9)/4)*100</f>
        <v>219.0581133521774</v>
      </c>
      <c r="N71" s="127">
        <f t="shared" si="7"/>
        <v>222.09370046440017</v>
      </c>
      <c r="O71" s="127">
        <f t="shared" si="7"/>
        <v>206.91101593197638</v>
      </c>
      <c r="P71" s="127">
        <f t="shared" si="5"/>
        <v>176.62160363921316</v>
      </c>
      <c r="Q71" s="130"/>
    </row>
    <row r="72" spans="1:17" x14ac:dyDescent="0.3">
      <c r="A72" s="125" t="s">
        <v>227</v>
      </c>
      <c r="B72" s="131" t="s">
        <v>133</v>
      </c>
      <c r="C72" s="126">
        <f>VLOOKUP($A72,'[1]0101L SA'!$A$17:$AZ$134,COLUMN('[1]0101L SA'!$H$22),FALSE)</f>
        <v>2353.1999999999998</v>
      </c>
      <c r="D72" s="127">
        <f>VLOOKUP($A72,'[1]0101L SA'!$A$17:$AZ$134,COLUMN('[1]0101L SA'!$K$22),FALSE)</f>
        <v>8486.2000000000007</v>
      </c>
      <c r="E72" s="127">
        <f>VLOOKUP($A72,'[1]0101L SA'!$A$17:$AZ$134,COLUMN('[1]0101L SA'!$Q$22),FALSE)</f>
        <v>2393.1999999999998</v>
      </c>
      <c r="F72" s="127">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127">
        <f>VLOOKUP($A72,'[1]0101L SA'!$A$17:$AZ$134,COLUMN('[1]0101L SA'!$AU$22),FALSE)</f>
        <v>4168.4000000000005</v>
      </c>
      <c r="H72" s="128">
        <f>VLOOKUP($A72,'[1]0101L SA'!$A$17:$AZ$134,COLUMN('[1]0101L SA'!$B$22),FALSE)</f>
        <v>35921.4</v>
      </c>
      <c r="I72" s="129"/>
      <c r="J72" s="131" t="s">
        <v>133</v>
      </c>
      <c r="K72" s="127">
        <f t="shared" si="4"/>
        <v>100.70720147217733</v>
      </c>
      <c r="L72" s="127">
        <f t="shared" si="6"/>
        <v>167.77611925544429</v>
      </c>
      <c r="M72" s="127">
        <f t="shared" si="7"/>
        <v>229.31059263162936</v>
      </c>
      <c r="N72" s="127">
        <f t="shared" si="7"/>
        <v>226.22519105231967</v>
      </c>
      <c r="O72" s="127">
        <f t="shared" si="7"/>
        <v>210.6609053809903</v>
      </c>
      <c r="P72" s="127">
        <f t="shared" si="5"/>
        <v>177.03904860005616</v>
      </c>
      <c r="Q72" s="130"/>
    </row>
    <row r="73" spans="1:17" x14ac:dyDescent="0.3">
      <c r="A73" s="125" t="s">
        <v>228</v>
      </c>
      <c r="B73" s="131" t="s">
        <v>134</v>
      </c>
      <c r="C73" s="126">
        <f>VLOOKUP($A73,'[1]0101L SA'!$A$17:$AZ$134,COLUMN('[1]0101L SA'!$H$22),FALSE)</f>
        <v>2419.1999999999998</v>
      </c>
      <c r="D73" s="127">
        <f>VLOOKUP($A73,'[1]0101L SA'!$A$17:$AZ$134,COLUMN('[1]0101L SA'!$K$22),FALSE)</f>
        <v>8433.9</v>
      </c>
      <c r="E73" s="127">
        <f>VLOOKUP($A73,'[1]0101L SA'!$A$17:$AZ$134,COLUMN('[1]0101L SA'!$Q$22),FALSE)</f>
        <v>2337.9</v>
      </c>
      <c r="F73" s="127">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127">
        <f>VLOOKUP($A73,'[1]0101L SA'!$A$17:$AZ$134,COLUMN('[1]0101L SA'!$AU$22),FALSE)</f>
        <v>4036.6000000000004</v>
      </c>
      <c r="H73" s="128">
        <f>VLOOKUP($A73,'[1]0101L SA'!$A$17:$AZ$134,COLUMN('[1]0101L SA'!$B$22),FALSE)</f>
        <v>36599.9</v>
      </c>
      <c r="I73" s="129"/>
      <c r="J73" s="131" t="s">
        <v>134</v>
      </c>
      <c r="K73" s="127">
        <f t="shared" si="4"/>
        <v>103.53172777557853</v>
      </c>
      <c r="L73" s="127">
        <f t="shared" si="6"/>
        <v>166.74212394104447</v>
      </c>
      <c r="M73" s="127">
        <f t="shared" si="7"/>
        <v>224.01188137785658</v>
      </c>
      <c r="N73" s="127">
        <f t="shared" si="7"/>
        <v>229.70642006695056</v>
      </c>
      <c r="O73" s="127">
        <f t="shared" si="7"/>
        <v>204.00005053759367</v>
      </c>
      <c r="P73" s="127">
        <f t="shared" si="5"/>
        <v>180.3830439475409</v>
      </c>
      <c r="Q73" s="120"/>
    </row>
    <row r="74" spans="1:17" x14ac:dyDescent="0.3">
      <c r="A74" s="125" t="s">
        <v>229</v>
      </c>
      <c r="B74" s="131" t="s">
        <v>135</v>
      </c>
      <c r="C74" s="126">
        <f>VLOOKUP($A74,'[1]0101L SA'!$A$17:$AZ$134,COLUMN('[1]0101L SA'!$H$22),FALSE)</f>
        <v>2634.9</v>
      </c>
      <c r="D74" s="127">
        <f>VLOOKUP($A74,'[1]0101L SA'!$A$17:$AZ$134,COLUMN('[1]0101L SA'!$K$22),FALSE)</f>
        <v>9126.7000000000007</v>
      </c>
      <c r="E74" s="127">
        <f>VLOOKUP($A74,'[1]0101L SA'!$A$17:$AZ$134,COLUMN('[1]0101L SA'!$Q$22),FALSE)</f>
        <v>2223.5</v>
      </c>
      <c r="F74" s="127">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23357.600000000002</v>
      </c>
      <c r="G74" s="127">
        <f>VLOOKUP($A74,'[1]0101L SA'!$A$17:$AZ$134,COLUMN('[1]0101L SA'!$AU$22),FALSE)</f>
        <v>4178.8999999999996</v>
      </c>
      <c r="H74" s="128">
        <f>VLOOKUP($A74,'[1]0101L SA'!$A$17:$AZ$134,COLUMN('[1]0101L SA'!$B$22),FALSE)</f>
        <v>38302.699999999997</v>
      </c>
      <c r="I74" s="129"/>
      <c r="J74" s="131" t="s">
        <v>135</v>
      </c>
      <c r="K74" s="127">
        <f t="shared" si="4"/>
        <v>112.76279328533066</v>
      </c>
      <c r="L74" s="127">
        <f t="shared" si="6"/>
        <v>180.43910202548415</v>
      </c>
      <c r="M74" s="127">
        <f t="shared" si="7"/>
        <v>213.0503521295453</v>
      </c>
      <c r="N74" s="127">
        <f t="shared" si="7"/>
        <v>236.58177140570956</v>
      </c>
      <c r="O74" s="127">
        <f t="shared" si="7"/>
        <v>211.19155011434128</v>
      </c>
      <c r="P74" s="127">
        <f t="shared" si="5"/>
        <v>188.77531406942299</v>
      </c>
      <c r="Q74" s="120"/>
    </row>
    <row r="75" spans="1:17" x14ac:dyDescent="0.3">
      <c r="A75" s="125" t="s">
        <v>230</v>
      </c>
      <c r="B75" s="131" t="s">
        <v>136</v>
      </c>
      <c r="C75" s="126">
        <f>VLOOKUP($A75,'[1]0101L SA'!$A$17:$AZ$134,COLUMN('[1]0101L SA'!$H$22),FALSE)</f>
        <v>2689.6</v>
      </c>
      <c r="D75" s="127">
        <f>VLOOKUP($A75,'[1]0101L SA'!$A$17:$AZ$134,COLUMN('[1]0101L SA'!$K$22),FALSE)</f>
        <v>9226.1</v>
      </c>
      <c r="E75" s="127">
        <f>VLOOKUP($A75,'[1]0101L SA'!$A$17:$AZ$134,COLUMN('[1]0101L SA'!$Q$22),FALSE)</f>
        <v>2118</v>
      </c>
      <c r="F75" s="127">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24349</v>
      </c>
      <c r="G75" s="127">
        <f>VLOOKUP($A75,'[1]0101L SA'!$A$17:$AZ$134,COLUMN('[1]0101L SA'!$AU$22),FALSE)</f>
        <v>4399.0999999999995</v>
      </c>
      <c r="H75" s="128">
        <f>VLOOKUP($A75,'[1]0101L SA'!$A$17:$AZ$134,COLUMN('[1]0101L SA'!$B$22),FALSE)</f>
        <v>38672.400000000001</v>
      </c>
      <c r="I75" s="129"/>
      <c r="J75" s="131" t="s">
        <v>136</v>
      </c>
      <c r="K75" s="127">
        <f t="shared" si="4"/>
        <v>115.1037264489071</v>
      </c>
      <c r="L75" s="127">
        <f t="shared" si="6"/>
        <v>182.40428623679085</v>
      </c>
      <c r="M75" s="127">
        <f t="shared" si="7"/>
        <v>202.94159919513243</v>
      </c>
      <c r="N75" s="127">
        <f t="shared" si="7"/>
        <v>246.6233496573972</v>
      </c>
      <c r="O75" s="127">
        <f t="shared" si="7"/>
        <v>222.31992823661696</v>
      </c>
      <c r="P75" s="127">
        <f t="shared" si="5"/>
        <v>190.5973849315676</v>
      </c>
      <c r="Q75" s="120"/>
    </row>
    <row r="76" spans="1:17" x14ac:dyDescent="0.3">
      <c r="A76" s="125" t="s">
        <v>231</v>
      </c>
      <c r="B76" s="131" t="s">
        <v>137</v>
      </c>
      <c r="C76" s="126">
        <f>VLOOKUP($A76,'[1]0101L SA'!$A$17:$AZ$134,COLUMN('[1]0101L SA'!$H$22),FALSE)</f>
        <v>2818</v>
      </c>
      <c r="D76" s="127">
        <f>VLOOKUP($A76,'[1]0101L SA'!$A$17:$AZ$134,COLUMN('[1]0101L SA'!$K$22),FALSE)</f>
        <v>9330.4</v>
      </c>
      <c r="E76" s="127">
        <f>VLOOKUP($A76,'[1]0101L SA'!$A$17:$AZ$134,COLUMN('[1]0101L SA'!$Q$22),FALSE)</f>
        <v>2343.5</v>
      </c>
      <c r="F76" s="127">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25039.400000000005</v>
      </c>
      <c r="G76" s="127">
        <f>VLOOKUP($A76,'[1]0101L SA'!$A$17:$AZ$134,COLUMN('[1]0101L SA'!$AU$22),FALSE)</f>
        <v>4553</v>
      </c>
      <c r="H76" s="128">
        <f>VLOOKUP($A76,'[1]0101L SA'!$A$17:$AZ$134,COLUMN('[1]0101L SA'!$B$22),FALSE)</f>
        <v>39134.6</v>
      </c>
      <c r="I76" s="129"/>
      <c r="J76" s="131" t="s">
        <v>137</v>
      </c>
      <c r="K76" s="127">
        <f t="shared" si="4"/>
        <v>120.59871398461488</v>
      </c>
      <c r="L76" s="127">
        <f t="shared" si="6"/>
        <v>184.46634572611973</v>
      </c>
      <c r="M76" s="127">
        <f t="shared" si="7"/>
        <v>224.54845973266896</v>
      </c>
      <c r="N76" s="127">
        <f t="shared" si="7"/>
        <v>253.61619374148557</v>
      </c>
      <c r="O76" s="127">
        <f t="shared" si="7"/>
        <v>230.09766389973342</v>
      </c>
      <c r="P76" s="127">
        <f t="shared" si="5"/>
        <v>192.87534314764341</v>
      </c>
      <c r="Q76" s="120"/>
    </row>
    <row r="77" spans="1:17" x14ac:dyDescent="0.3">
      <c r="A77" s="125" t="s">
        <v>232</v>
      </c>
      <c r="B77" s="131" t="s">
        <v>138</v>
      </c>
      <c r="C77" s="126">
        <f>VLOOKUP($A77,'[1]0101L SA'!$A$17:$AZ$134,COLUMN('[1]0101L SA'!$H$22),FALSE)</f>
        <v>2440.6</v>
      </c>
      <c r="D77" s="127">
        <f>VLOOKUP($A77,'[1]0101L SA'!$A$17:$AZ$134,COLUMN('[1]0101L SA'!$K$22),FALSE)</f>
        <v>9199.2000000000007</v>
      </c>
      <c r="E77" s="127">
        <f>VLOOKUP($A77,'[1]0101L SA'!$A$17:$AZ$134,COLUMN('[1]0101L SA'!$Q$22),FALSE)</f>
        <v>2293.8000000000002</v>
      </c>
      <c r="F77" s="127">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25133.399999999998</v>
      </c>
      <c r="G77" s="127">
        <f>VLOOKUP($A77,'[1]0101L SA'!$A$17:$AZ$134,COLUMN('[1]0101L SA'!$AU$22),FALSE)</f>
        <v>4590.8999999999996</v>
      </c>
      <c r="H77" s="128">
        <f>VLOOKUP($A77,'[1]0101L SA'!$A$17:$AZ$134,COLUMN('[1]0101L SA'!$B$22),FALSE)</f>
        <v>39675.599999999999</v>
      </c>
      <c r="I77" s="129"/>
      <c r="J77" s="131" t="s">
        <v>138</v>
      </c>
      <c r="K77" s="127">
        <f t="shared" si="4"/>
        <v>104.44755903152982</v>
      </c>
      <c r="L77" s="127">
        <f t="shared" si="6"/>
        <v>181.8724607309141</v>
      </c>
      <c r="M77" s="127">
        <f t="shared" si="7"/>
        <v>219.78632683370861</v>
      </c>
      <c r="N77" s="127">
        <f t="shared" si="7"/>
        <v>254.56829012605144</v>
      </c>
      <c r="O77" s="127">
        <f t="shared" si="7"/>
        <v>232.01303869916231</v>
      </c>
      <c r="P77" s="127">
        <f t="shared" si="5"/>
        <v>195.54166810414927</v>
      </c>
      <c r="Q77" s="120"/>
    </row>
    <row r="78" spans="1:17" x14ac:dyDescent="0.3">
      <c r="A78" s="125" t="s">
        <v>233</v>
      </c>
      <c r="B78" s="131" t="s">
        <v>139</v>
      </c>
      <c r="C78" s="126">
        <f>VLOOKUP($A78,'[1]0101L SA'!$A$17:$AZ$134,COLUMN('[1]0101L SA'!$H$22),FALSE)</f>
        <v>2962.7</v>
      </c>
      <c r="D78" s="127">
        <f>VLOOKUP($A78,'[1]0101L SA'!$A$17:$AZ$134,COLUMN('[1]0101L SA'!$K$22),FALSE)</f>
        <v>9688.2000000000007</v>
      </c>
      <c r="E78" s="127">
        <f>VLOOKUP($A78,'[1]0101L SA'!$A$17:$AZ$134,COLUMN('[1]0101L SA'!$Q$22),FALSE)</f>
        <v>2220.9</v>
      </c>
      <c r="F78" s="127">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25042.699999999993</v>
      </c>
      <c r="G78" s="127">
        <f>VLOOKUP($A78,'[1]0101L SA'!$A$17:$AZ$134,COLUMN('[1]0101L SA'!$AU$22),FALSE)</f>
        <v>4567.6000000000004</v>
      </c>
      <c r="H78" s="128">
        <f>VLOOKUP($A78,'[1]0101L SA'!$A$17:$AZ$134,COLUMN('[1]0101L SA'!$B$22),FALSE)</f>
        <v>40342.199999999997</v>
      </c>
      <c r="I78" s="129"/>
      <c r="J78" s="131" t="s">
        <v>139</v>
      </c>
      <c r="K78" s="127">
        <f t="shared" si="4"/>
        <v>126.7912739255566</v>
      </c>
      <c r="L78" s="127">
        <f t="shared" si="6"/>
        <v>191.54021806822789</v>
      </c>
      <c r="M78" s="127">
        <f t="shared" si="7"/>
        <v>212.80122646481101</v>
      </c>
      <c r="N78" s="127">
        <f t="shared" si="7"/>
        <v>253.64961840179473</v>
      </c>
      <c r="O78" s="127">
        <f t="shared" si="7"/>
        <v>230.83551276705961</v>
      </c>
      <c r="P78" s="127">
        <f t="shared" si="5"/>
        <v>198.82701415961475</v>
      </c>
      <c r="Q78" s="120"/>
    </row>
    <row r="79" spans="1:17" x14ac:dyDescent="0.3">
      <c r="A79" s="125" t="s">
        <v>234</v>
      </c>
      <c r="B79" s="131" t="s">
        <v>140</v>
      </c>
      <c r="C79" s="126">
        <f>VLOOKUP($A79,'[1]0101L SA'!$A$17:$AZ$134,COLUMN('[1]0101L SA'!$H$22),FALSE)</f>
        <v>3033.6</v>
      </c>
      <c r="D79" s="127">
        <f>VLOOKUP($A79,'[1]0101L SA'!$A$17:$AZ$134,COLUMN('[1]0101L SA'!$K$22),FALSE)</f>
        <v>9872.2000000000007</v>
      </c>
      <c r="E79" s="127">
        <f>VLOOKUP($A79,'[1]0101L SA'!$A$17:$AZ$134,COLUMN('[1]0101L SA'!$Q$22),FALSE)</f>
        <v>2190</v>
      </c>
      <c r="F79" s="127">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25949.399999999998</v>
      </c>
      <c r="G79" s="127">
        <f>VLOOKUP($A79,'[1]0101L SA'!$A$17:$AZ$134,COLUMN('[1]0101L SA'!$AU$22),FALSE)</f>
        <v>4849.8</v>
      </c>
      <c r="H79" s="128">
        <f>VLOOKUP($A79,'[1]0101L SA'!$A$17:$AZ$134,COLUMN('[1]0101L SA'!$B$22),FALSE)</f>
        <v>40975.9</v>
      </c>
      <c r="I79" s="129"/>
      <c r="J79" s="131" t="s">
        <v>140</v>
      </c>
      <c r="K79" s="127">
        <f t="shared" si="4"/>
        <v>129.82549990905881</v>
      </c>
      <c r="L79" s="127">
        <f t="shared" si="6"/>
        <v>195.1779836102846</v>
      </c>
      <c r="M79" s="127">
        <f t="shared" si="7"/>
        <v>209.84046375700666</v>
      </c>
      <c r="N79" s="127">
        <f t="shared" si="7"/>
        <v>262.83329703887892</v>
      </c>
      <c r="O79" s="127">
        <f t="shared" si="7"/>
        <v>245.09722169578896</v>
      </c>
      <c r="P79" s="127">
        <f t="shared" si="5"/>
        <v>201.95021217243877</v>
      </c>
      <c r="Q79" s="120"/>
    </row>
    <row r="80" spans="1:17" x14ac:dyDescent="0.3">
      <c r="A80" s="125" t="s">
        <v>235</v>
      </c>
      <c r="B80" s="131" t="s">
        <v>141</v>
      </c>
      <c r="C80" s="126">
        <f>VLOOKUP($A80,'[1]0101L SA'!$A$17:$AZ$134,COLUMN('[1]0101L SA'!$H$22),FALSE)</f>
        <v>3131.7</v>
      </c>
      <c r="D80" s="127">
        <f>VLOOKUP($A80,'[1]0101L SA'!$A$17:$AZ$134,COLUMN('[1]0101L SA'!$K$22),FALSE)</f>
        <v>10189.4</v>
      </c>
      <c r="E80" s="127">
        <f>VLOOKUP($A80,'[1]0101L SA'!$A$17:$AZ$134,COLUMN('[1]0101L SA'!$Q$22),FALSE)</f>
        <v>2078.9</v>
      </c>
      <c r="F80" s="127">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26516.799999999996</v>
      </c>
      <c r="G80" s="127">
        <f>VLOOKUP($A80,'[1]0101L SA'!$A$17:$AZ$134,COLUMN('[1]0101L SA'!$AU$22),FALSE)</f>
        <v>4894.9000000000005</v>
      </c>
      <c r="H80" s="128">
        <f>VLOOKUP($A80,'[1]0101L SA'!$A$17:$AZ$134,COLUMN('[1]0101L SA'!$B$22),FALSE)</f>
        <v>41525.800000000003</v>
      </c>
      <c r="I80" s="129"/>
      <c r="J80" s="131" t="s">
        <v>141</v>
      </c>
      <c r="K80" s="127">
        <f t="shared" si="4"/>
        <v>134.02377309638695</v>
      </c>
      <c r="L80" s="127">
        <f t="shared" si="6"/>
        <v>201.44917507735192</v>
      </c>
      <c r="M80" s="127">
        <f t="shared" si="7"/>
        <v>199.19513246778132</v>
      </c>
      <c r="N80" s="127">
        <f t="shared" si="7"/>
        <v>268.58031287507782</v>
      </c>
      <c r="O80" s="127">
        <f t="shared" si="7"/>
        <v>247.37646716951573</v>
      </c>
      <c r="P80" s="127">
        <f t="shared" si="5"/>
        <v>204.66040088516073</v>
      </c>
      <c r="Q80" s="120"/>
    </row>
    <row r="81" spans="1:17" x14ac:dyDescent="0.3">
      <c r="A81" s="125" t="s">
        <v>236</v>
      </c>
      <c r="B81" s="131" t="s">
        <v>142</v>
      </c>
      <c r="C81" s="126">
        <f>VLOOKUP($A81,'[1]0101L SA'!$A$17:$AZ$134,COLUMN('[1]0101L SA'!$H$22),FALSE)</f>
        <v>2880.1</v>
      </c>
      <c r="D81" s="127">
        <f>VLOOKUP($A81,'[1]0101L SA'!$A$17:$AZ$134,COLUMN('[1]0101L SA'!$K$22),FALSE)</f>
        <v>9805.7000000000007</v>
      </c>
      <c r="E81" s="127">
        <f>VLOOKUP($A81,'[1]0101L SA'!$A$17:$AZ$134,COLUMN('[1]0101L SA'!$Q$22),FALSE)</f>
        <v>2161.5</v>
      </c>
      <c r="F81" s="127">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26177.399999999998</v>
      </c>
      <c r="G81" s="127">
        <f>VLOOKUP($A81,'[1]0101L SA'!$A$17:$AZ$134,COLUMN('[1]0101L SA'!$AU$22),FALSE)</f>
        <v>5169.3999999999996</v>
      </c>
      <c r="H81" s="128">
        <f>VLOOKUP($A81,'[1]0101L SA'!$A$17:$AZ$134,COLUMN('[1]0101L SA'!$B$22),FALSE)</f>
        <v>41909.800000000003</v>
      </c>
      <c r="I81" s="129"/>
      <c r="J81" s="131" t="s">
        <v>142</v>
      </c>
      <c r="K81" s="127">
        <f t="shared" si="4"/>
        <v>123.25633646099692</v>
      </c>
      <c r="L81" s="127">
        <f t="shared" si="6"/>
        <v>193.86324769426955</v>
      </c>
      <c r="M81" s="127">
        <f t="shared" si="7"/>
        <v>207.10966320126479</v>
      </c>
      <c r="N81" s="127">
        <f t="shared" si="7"/>
        <v>265.14263720569835</v>
      </c>
      <c r="O81" s="127">
        <f t="shared" si="7"/>
        <v>261.24903662712097</v>
      </c>
      <c r="P81" s="127">
        <f t="shared" si="5"/>
        <v>206.55294946796712</v>
      </c>
      <c r="Q81" s="120"/>
    </row>
    <row r="82" spans="1:17" x14ac:dyDescent="0.3">
      <c r="A82" s="125" t="s">
        <v>237</v>
      </c>
      <c r="B82" s="131" t="s">
        <v>143</v>
      </c>
      <c r="C82" s="126">
        <f>VLOOKUP($A82,'[1]0101L SA'!$A$17:$AZ$134,COLUMN('[1]0101L SA'!$H$22),FALSE)</f>
        <v>2914.9</v>
      </c>
      <c r="D82" s="127">
        <f>VLOOKUP($A82,'[1]0101L SA'!$A$17:$AZ$134,COLUMN('[1]0101L SA'!$K$22),FALSE)</f>
        <v>9633.9</v>
      </c>
      <c r="E82" s="127">
        <f>VLOOKUP($A82,'[1]0101L SA'!$A$17:$AZ$134,COLUMN('[1]0101L SA'!$Q$22),FALSE)</f>
        <v>2004.3</v>
      </c>
      <c r="F82" s="127">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27247.499999999996</v>
      </c>
      <c r="G82" s="127">
        <f>VLOOKUP($A82,'[1]0101L SA'!$A$17:$AZ$134,COLUMN('[1]0101L SA'!$AU$22),FALSE)</f>
        <v>4879.0999999999995</v>
      </c>
      <c r="H82" s="128">
        <f>VLOOKUP($A82,'[1]0101L SA'!$A$17:$AZ$134,COLUMN('[1]0101L SA'!$B$22),FALSE)</f>
        <v>42306.5</v>
      </c>
      <c r="I82" s="129"/>
      <c r="J82" s="131" t="s">
        <v>143</v>
      </c>
      <c r="K82" s="127">
        <f t="shared" si="4"/>
        <v>124.74563214824484</v>
      </c>
      <c r="L82" s="127">
        <f t="shared" si="6"/>
        <v>190.46668182402308</v>
      </c>
      <c r="M82" s="127">
        <f t="shared" si="7"/>
        <v>192.04714224117279</v>
      </c>
      <c r="N82" s="127">
        <f t="shared" si="7"/>
        <v>275.98134296233644</v>
      </c>
      <c r="O82" s="127">
        <f t="shared" si="7"/>
        <v>246.57797318980653</v>
      </c>
      <c r="P82" s="127">
        <f t="shared" si="5"/>
        <v>208.50809015234026</v>
      </c>
      <c r="Q82" s="120"/>
    </row>
    <row r="83" spans="1:17" x14ac:dyDescent="0.3">
      <c r="A83" s="125" t="s">
        <v>238</v>
      </c>
      <c r="B83" s="131" t="s">
        <v>144</v>
      </c>
      <c r="C83" s="126">
        <f>VLOOKUP($A83,'[1]0101L SA'!$A$17:$AZ$134,COLUMN('[1]0101L SA'!$H$22),FALSE)</f>
        <v>3053</v>
      </c>
      <c r="D83" s="127">
        <f>VLOOKUP($A83,'[1]0101L SA'!$A$17:$AZ$134,COLUMN('[1]0101L SA'!$K$22),FALSE)</f>
        <v>9572.4</v>
      </c>
      <c r="E83" s="127">
        <f>VLOOKUP($A83,'[1]0101L SA'!$A$17:$AZ$134,COLUMN('[1]0101L SA'!$Q$22),FALSE)</f>
        <v>2339.8000000000002</v>
      </c>
      <c r="F83" s="127">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27093</v>
      </c>
      <c r="G83" s="127">
        <f>VLOOKUP($A83,'[1]0101L SA'!$A$17:$AZ$134,COLUMN('[1]0101L SA'!$AU$22),FALSE)</f>
        <v>5047.7000000000007</v>
      </c>
      <c r="H83" s="128">
        <f>VLOOKUP($A83,'[1]0101L SA'!$A$17:$AZ$134,COLUMN('[1]0101L SA'!$B$22),FALSE)</f>
        <v>42675</v>
      </c>
      <c r="I83" s="129"/>
      <c r="J83" s="131" t="s">
        <v>144</v>
      </c>
      <c r="K83" s="127">
        <f t="shared" si="4"/>
        <v>130.65573945884643</v>
      </c>
      <c r="L83" s="127">
        <f t="shared" si="6"/>
        <v>189.25079823252042</v>
      </c>
      <c r="M83" s="127">
        <f t="shared" si="7"/>
        <v>224.19393474823934</v>
      </c>
      <c r="N83" s="127">
        <f t="shared" si="7"/>
        <v>274.416461138768</v>
      </c>
      <c r="O83" s="127">
        <f t="shared" si="7"/>
        <v>255.09861147961442</v>
      </c>
      <c r="P83" s="127">
        <f t="shared" si="5"/>
        <v>210.32424680016359</v>
      </c>
      <c r="Q83" s="120"/>
    </row>
    <row r="84" spans="1:17" x14ac:dyDescent="0.3">
      <c r="A84" s="125" t="s">
        <v>239</v>
      </c>
      <c r="B84" s="131" t="s">
        <v>145</v>
      </c>
      <c r="C84" s="126">
        <f>VLOOKUP($A84,'[1]0101L SA'!$A$17:$AZ$134,COLUMN('[1]0101L SA'!$H$22),FALSE)</f>
        <v>2938</v>
      </c>
      <c r="D84" s="127">
        <f>VLOOKUP($A84,'[1]0101L SA'!$A$17:$AZ$134,COLUMN('[1]0101L SA'!$K$22),FALSE)</f>
        <v>9732.6</v>
      </c>
      <c r="E84" s="127">
        <f>VLOOKUP($A84,'[1]0101L SA'!$A$17:$AZ$134,COLUMN('[1]0101L SA'!$Q$22),FALSE)</f>
        <v>2317</v>
      </c>
      <c r="F84" s="127">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27452.1</v>
      </c>
      <c r="G84" s="127">
        <f>VLOOKUP($A84,'[1]0101L SA'!$A$17:$AZ$134,COLUMN('[1]0101L SA'!$AU$22),FALSE)</f>
        <v>5206.0999999999995</v>
      </c>
      <c r="H84" s="128">
        <f>VLOOKUP($A84,'[1]0101L SA'!$A$17:$AZ$134,COLUMN('[1]0101L SA'!$B$22),FALSE)</f>
        <v>42908.3</v>
      </c>
      <c r="I84" s="129"/>
      <c r="J84" s="131" t="s">
        <v>145</v>
      </c>
      <c r="K84" s="127">
        <f t="shared" si="4"/>
        <v>125.73421635443525</v>
      </c>
      <c r="L84" s="127">
        <f t="shared" si="6"/>
        <v>192.4180267098981</v>
      </c>
      <c r="M84" s="127">
        <f t="shared" si="7"/>
        <v>222.00929430364585</v>
      </c>
      <c r="N84" s="127">
        <f t="shared" si="7"/>
        <v>278.05367190150861</v>
      </c>
      <c r="O84" s="127">
        <f t="shared" si="7"/>
        <v>263.10376631416693</v>
      </c>
      <c r="P84" s="127">
        <f t="shared" si="5"/>
        <v>211.47406863445718</v>
      </c>
      <c r="Q84" s="120"/>
    </row>
    <row r="85" spans="1:17" x14ac:dyDescent="0.3">
      <c r="A85" s="125" t="s">
        <v>240</v>
      </c>
      <c r="B85" s="131" t="s">
        <v>146</v>
      </c>
      <c r="C85" s="126">
        <f>VLOOKUP($A85,'[1]0101L SA'!$A$17:$AZ$134,COLUMN('[1]0101L SA'!$H$22),FALSE)</f>
        <v>2997.7</v>
      </c>
      <c r="D85" s="127">
        <f>VLOOKUP($A85,'[1]0101L SA'!$A$17:$AZ$134,COLUMN('[1]0101L SA'!$K$22),FALSE)</f>
        <v>9729.9</v>
      </c>
      <c r="E85" s="127">
        <f>VLOOKUP($A85,'[1]0101L SA'!$A$17:$AZ$134,COLUMN('[1]0101L SA'!$Q$22),FALSE)</f>
        <v>2303</v>
      </c>
      <c r="F85" s="127">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27433.100000000002</v>
      </c>
      <c r="G85" s="127">
        <f>VLOOKUP($A85,'[1]0101L SA'!$A$17:$AZ$134,COLUMN('[1]0101L SA'!$AU$22),FALSE)</f>
        <v>5193.6000000000004</v>
      </c>
      <c r="H85" s="128">
        <f>VLOOKUP($A85,'[1]0101L SA'!$A$17:$AZ$134,COLUMN('[1]0101L SA'!$B$22),FALSE)</f>
        <v>43154.2</v>
      </c>
      <c r="I85" s="129"/>
      <c r="J85" s="131" t="s">
        <v>146</v>
      </c>
      <c r="K85" s="127">
        <f t="shared" si="4"/>
        <v>128.28912878342086</v>
      </c>
      <c r="L85" s="127">
        <f t="shared" si="6"/>
        <v>192.36464645466137</v>
      </c>
      <c r="M85" s="127">
        <f t="shared" si="7"/>
        <v>220.66784841661473</v>
      </c>
      <c r="N85" s="127">
        <f t="shared" si="7"/>
        <v>277.86122688760707</v>
      </c>
      <c r="O85" s="127">
        <f t="shared" si="7"/>
        <v>262.47204639351099</v>
      </c>
      <c r="P85" s="127">
        <f t="shared" si="5"/>
        <v>212.68598971912405</v>
      </c>
      <c r="Q85" s="120"/>
    </row>
    <row r="86" spans="1:17" x14ac:dyDescent="0.3">
      <c r="A86" s="125" t="s">
        <v>241</v>
      </c>
      <c r="B86" s="131" t="s">
        <v>147</v>
      </c>
      <c r="C86" s="126">
        <f>VLOOKUP($A86,'[1]0101L SA'!$A$17:$AZ$134,COLUMN('[1]0101L SA'!$H$22),FALSE)</f>
        <v>3010.3</v>
      </c>
      <c r="D86" s="127">
        <f>VLOOKUP($A86,'[1]0101L SA'!$A$17:$AZ$134,COLUMN('[1]0101L SA'!$K$22),FALSE)</f>
        <v>9602</v>
      </c>
      <c r="E86" s="127">
        <f>VLOOKUP($A86,'[1]0101L SA'!$A$17:$AZ$134,COLUMN('[1]0101L SA'!$Q$22),FALSE)</f>
        <v>2409.5</v>
      </c>
      <c r="F86" s="127">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27020.3</v>
      </c>
      <c r="G86" s="127">
        <f>VLOOKUP($A86,'[1]0101L SA'!$A$17:$AZ$134,COLUMN('[1]0101L SA'!$AU$22),FALSE)</f>
        <v>5143.3</v>
      </c>
      <c r="H86" s="128">
        <f>VLOOKUP($A86,'[1]0101L SA'!$A$17:$AZ$134,COLUMN('[1]0101L SA'!$B$22),FALSE)</f>
        <v>43445.4</v>
      </c>
      <c r="I86" s="129"/>
      <c r="J86" s="131" t="s">
        <v>147</v>
      </c>
      <c r="K86" s="127">
        <f t="shared" ref="K86:K97" si="8">C86/(SUM(C$6:C$9)/4)*100</f>
        <v>128.82835653225203</v>
      </c>
      <c r="L86" s="127">
        <f t="shared" si="6"/>
        <v>189.83600399363388</v>
      </c>
      <c r="M86" s="127">
        <f t="shared" si="7"/>
        <v>230.87241891438697</v>
      </c>
      <c r="N86" s="127">
        <f t="shared" si="7"/>
        <v>273.68010574347073</v>
      </c>
      <c r="O86" s="127">
        <f t="shared" si="7"/>
        <v>259.93000543279135</v>
      </c>
      <c r="P86" s="127">
        <f t="shared" si="5"/>
        <v>214.12117239441892</v>
      </c>
      <c r="Q86" s="120"/>
    </row>
    <row r="87" spans="1:17" x14ac:dyDescent="0.3">
      <c r="A87" s="125" t="s">
        <v>242</v>
      </c>
      <c r="B87" s="131" t="s">
        <v>148</v>
      </c>
      <c r="C87" s="126">
        <f>VLOOKUP($A87,'[1]0101L SA'!$A$17:$AZ$134,COLUMN('[1]0101L SA'!$H$22),FALSE)</f>
        <v>2598</v>
      </c>
      <c r="D87" s="127">
        <f>VLOOKUP($A87,'[1]0101L SA'!$A$17:$AZ$134,COLUMN('[1]0101L SA'!$K$22),FALSE)</f>
        <v>8201.4</v>
      </c>
      <c r="E87" s="127">
        <f>VLOOKUP($A87,'[1]0101L SA'!$A$17:$AZ$134,COLUMN('[1]0101L SA'!$Q$22),FALSE)</f>
        <v>2277.6</v>
      </c>
      <c r="F87" s="127">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25447.199999999997</v>
      </c>
      <c r="G87" s="127">
        <f>VLOOKUP($A87,'[1]0101L SA'!$A$17:$AZ$134,COLUMN('[1]0101L SA'!$AU$22),FALSE)</f>
        <v>4462.1000000000004</v>
      </c>
      <c r="H87" s="128">
        <f>VLOOKUP($A87,'[1]0101L SA'!$A$17:$AZ$134,COLUMN('[1]0101L SA'!$B$22),FALSE)</f>
        <v>39284.1</v>
      </c>
      <c r="I87" s="129"/>
      <c r="J87" s="131" t="s">
        <v>148</v>
      </c>
      <c r="K87" s="127">
        <f t="shared" si="8"/>
        <v>111.18362630661088</v>
      </c>
      <c r="L87" s="127">
        <f t="shared" si="6"/>
        <v>162.14549085121735</v>
      </c>
      <c r="M87" s="127">
        <f t="shared" si="7"/>
        <v>218.23408230728688</v>
      </c>
      <c r="N87" s="127">
        <f t="shared" si="7"/>
        <v>257.74667146091082</v>
      </c>
      <c r="O87" s="127">
        <f t="shared" si="7"/>
        <v>225.50379663672314</v>
      </c>
      <c r="P87" s="127">
        <f t="shared" si="5"/>
        <v>193.61215568183496</v>
      </c>
      <c r="Q87" s="120"/>
    </row>
    <row r="88" spans="1:17" x14ac:dyDescent="0.3">
      <c r="A88" s="125" t="s">
        <v>243</v>
      </c>
      <c r="B88" s="131" t="s">
        <v>149</v>
      </c>
      <c r="C88" s="126">
        <f>VLOOKUP($A88,'[1]0101L SA'!$A$17:$AZ$134,COLUMN('[1]0101L SA'!$H$22),FALSE)</f>
        <v>2350.1999999999998</v>
      </c>
      <c r="D88" s="127">
        <f>VLOOKUP($A88,'[1]0101L SA'!$A$17:$AZ$134,COLUMN('[1]0101L SA'!$K$22),FALSE)</f>
        <v>9051.2000000000007</v>
      </c>
      <c r="E88" s="127">
        <f>VLOOKUP($A88,'[1]0101L SA'!$A$17:$AZ$134,COLUMN('[1]0101L SA'!$Q$22),FALSE)</f>
        <v>2398.3000000000002</v>
      </c>
      <c r="F88" s="127">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26496.300000000003</v>
      </c>
      <c r="G88" s="127">
        <f>VLOOKUP($A88,'[1]0101L SA'!$A$17:$AZ$134,COLUMN('[1]0101L SA'!$AU$22),FALSE)</f>
        <v>4768.4000000000005</v>
      </c>
      <c r="H88" s="128">
        <f>VLOOKUP($A88,'[1]0101L SA'!$A$17:$AZ$134,COLUMN('[1]0101L SA'!$B$22),FALSE)</f>
        <v>40722</v>
      </c>
      <c r="I88" s="129"/>
      <c r="J88" s="131" t="s">
        <v>149</v>
      </c>
      <c r="K88" s="127">
        <f t="shared" si="8"/>
        <v>100.57881391293182</v>
      </c>
      <c r="L88" s="127">
        <f t="shared" si="6"/>
        <v>178.94643192534673</v>
      </c>
      <c r="M88" s="127">
        <f t="shared" si="7"/>
        <v>229.79926220476213</v>
      </c>
      <c r="N88" s="127">
        <f t="shared" si="7"/>
        <v>268.37267483376297</v>
      </c>
      <c r="O88" s="127">
        <f t="shared" si="7"/>
        <v>240.98346157247727</v>
      </c>
      <c r="P88" s="127">
        <f t="shared" si="5"/>
        <v>200.69886299229674</v>
      </c>
      <c r="Q88" s="120"/>
    </row>
    <row r="89" spans="1:17" x14ac:dyDescent="0.3">
      <c r="A89" s="125" t="s">
        <v>244</v>
      </c>
      <c r="B89" s="131" t="s">
        <v>150</v>
      </c>
      <c r="C89" s="126">
        <f>VLOOKUP($A89,'[1]0101L SA'!$A$17:$AZ$134,COLUMN('[1]0101L SA'!$H$22),FALSE)</f>
        <v>2713.4</v>
      </c>
      <c r="D89" s="127">
        <f>VLOOKUP($A89,'[1]0101L SA'!$A$17:$AZ$134,COLUMN('[1]0101L SA'!$K$22),FALSE)</f>
        <v>9535.7999999999993</v>
      </c>
      <c r="E89" s="127">
        <f>VLOOKUP($A89,'[1]0101L SA'!$A$17:$AZ$134,COLUMN('[1]0101L SA'!$Q$22),FALSE)</f>
        <v>2381</v>
      </c>
      <c r="F89" s="127">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27926.3</v>
      </c>
      <c r="G89" s="127">
        <f>VLOOKUP($A89,'[1]0101L SA'!$A$17:$AZ$134,COLUMN('[1]0101L SA'!$AU$22),FALSE)</f>
        <v>4855.2</v>
      </c>
      <c r="H89" s="128">
        <f>VLOOKUP($A89,'[1]0101L SA'!$A$17:$AZ$134,COLUMN('[1]0101L SA'!$B$22),FALSE)</f>
        <v>42148</v>
      </c>
      <c r="I89" s="129"/>
      <c r="J89" s="131" t="s">
        <v>150</v>
      </c>
      <c r="K89" s="127">
        <f t="shared" si="8"/>
        <v>116.1222677522548</v>
      </c>
      <c r="L89" s="127">
        <f t="shared" si="6"/>
        <v>188.52719921708956</v>
      </c>
      <c r="M89" s="127">
        <f t="shared" si="7"/>
        <v>228.1416183586451</v>
      </c>
      <c r="N89" s="127">
        <f t="shared" si="7"/>
        <v>282.85669430109539</v>
      </c>
      <c r="O89" s="127">
        <f t="shared" si="7"/>
        <v>245.37012470151231</v>
      </c>
      <c r="P89" s="127">
        <f t="shared" si="5"/>
        <v>207.7269210107392</v>
      </c>
      <c r="Q89" s="120"/>
    </row>
    <row r="90" spans="1:17" x14ac:dyDescent="0.3">
      <c r="A90" s="125" t="s">
        <v>245</v>
      </c>
      <c r="B90" s="131" t="s">
        <v>151</v>
      </c>
      <c r="C90" s="126">
        <f>VLOOKUP($A90,'[1]0101L SA'!$A$17:$AZ$134,COLUMN('[1]0101L SA'!$H$22),FALSE)</f>
        <v>2390.6999999999998</v>
      </c>
      <c r="D90" s="127">
        <f>VLOOKUP($A90,'[1]0101L SA'!$A$17:$AZ$134,COLUMN('[1]0101L SA'!$K$22),FALSE)</f>
        <v>9635.2000000000007</v>
      </c>
      <c r="E90" s="127">
        <f>VLOOKUP($A90,'[1]0101L SA'!$A$17:$AZ$134,COLUMN('[1]0101L SA'!$Q$22),FALSE)</f>
        <v>2255.9</v>
      </c>
      <c r="F90" s="127">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28263.7</v>
      </c>
      <c r="G90" s="127">
        <f>VLOOKUP($A90,'[1]0101L SA'!$A$17:$AZ$134,COLUMN('[1]0101L SA'!$AU$22),FALSE)</f>
        <v>4972.9000000000005</v>
      </c>
      <c r="H90" s="128">
        <f>VLOOKUP($A90,'[1]0101L SA'!$A$17:$AZ$134,COLUMN('[1]0101L SA'!$B$22),FALSE)</f>
        <v>43003.6</v>
      </c>
      <c r="I90" s="129"/>
      <c r="J90" s="131" t="s">
        <v>151</v>
      </c>
      <c r="K90" s="127">
        <f t="shared" si="8"/>
        <v>102.3120459627462</v>
      </c>
      <c r="L90" s="127">
        <f t="shared" si="6"/>
        <v>190.49238342839632</v>
      </c>
      <c r="M90" s="127">
        <f t="shared" si="7"/>
        <v>216.15484118238874</v>
      </c>
      <c r="N90" s="127">
        <f t="shared" si="7"/>
        <v>286.27411260059051</v>
      </c>
      <c r="O90" s="127">
        <f t="shared" si="7"/>
        <v>251.31839947440903</v>
      </c>
      <c r="P90" s="127">
        <f t="shared" si="5"/>
        <v>211.9437558218047</v>
      </c>
      <c r="Q90" s="120"/>
    </row>
    <row r="91" spans="1:17" x14ac:dyDescent="0.3">
      <c r="A91" s="125" t="s">
        <v>246</v>
      </c>
      <c r="B91" s="131" t="s">
        <v>152</v>
      </c>
      <c r="C91" s="126">
        <f>VLOOKUP($A91,'[1]0101L SA'!$A$17:$AZ$134,COLUMN('[1]0101L SA'!$H$22),FALSE)</f>
        <v>2484.1999999999998</v>
      </c>
      <c r="D91" s="127">
        <f>VLOOKUP($A91,'[1]0101L SA'!$A$17:$AZ$134,COLUMN('[1]0101L SA'!$K$22),FALSE)</f>
        <v>9670.2999999999993</v>
      </c>
      <c r="E91" s="127">
        <f>VLOOKUP($A91,'[1]0101L SA'!$A$17:$AZ$134,COLUMN('[1]0101L SA'!$Q$22),FALSE)</f>
        <v>2265.8000000000002</v>
      </c>
      <c r="F91" s="127">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28762.7</v>
      </c>
      <c r="G91" s="127">
        <f>VLOOKUP($A91,'[1]0101L SA'!$A$17:$AZ$134,COLUMN('[1]0101L SA'!$AU$22),FALSE)</f>
        <v>5072.6000000000004</v>
      </c>
      <c r="H91" s="128">
        <f>VLOOKUP($A91,'[1]0101L SA'!$A$17:$AZ$134,COLUMN('[1]0101L SA'!$B$22),FALSE)</f>
        <v>43789.7</v>
      </c>
      <c r="I91" s="129"/>
      <c r="J91" s="131" t="s">
        <v>152</v>
      </c>
      <c r="K91" s="127">
        <f t="shared" si="8"/>
        <v>106.3134582258979</v>
      </c>
      <c r="L91" s="127">
        <f t="shared" si="6"/>
        <v>191.18632674647341</v>
      </c>
      <c r="M91" s="127">
        <f t="shared" si="7"/>
        <v>217.10343505964644</v>
      </c>
      <c r="N91" s="127">
        <f t="shared" si="7"/>
        <v>291.32832638674358</v>
      </c>
      <c r="O91" s="127">
        <f t="shared" si="7"/>
        <v>256.35699756156112</v>
      </c>
      <c r="P91" s="127">
        <f t="shared" si="5"/>
        <v>215.81805905342995</v>
      </c>
      <c r="Q91" s="120"/>
    </row>
    <row r="92" spans="1:17" x14ac:dyDescent="0.3">
      <c r="A92" s="125" t="s">
        <v>247</v>
      </c>
      <c r="B92" s="131" t="s">
        <v>153</v>
      </c>
      <c r="C92" s="126">
        <f>VLOOKUP($A92,'[1]0101L SA'!$A$17:$AZ$134,COLUMN('[1]0101L SA'!$H$22),FALSE)</f>
        <v>2746.1</v>
      </c>
      <c r="D92" s="127">
        <f>VLOOKUP($A92,'[1]0101L SA'!$A$17:$AZ$134,COLUMN('[1]0101L SA'!$K$22),FALSE)</f>
        <v>9561</v>
      </c>
      <c r="E92" s="127">
        <f>VLOOKUP($A92,'[1]0101L SA'!$A$17:$AZ$134,COLUMN('[1]0101L SA'!$Q$22),FALSE)</f>
        <v>2128.4</v>
      </c>
      <c r="F92" s="127">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28694.3</v>
      </c>
      <c r="G92" s="127">
        <f>VLOOKUP($A92,'[1]0101L SA'!$A$17:$AZ$134,COLUMN('[1]0101L SA'!$AU$22),FALSE)</f>
        <v>5108.7</v>
      </c>
      <c r="H92" s="128">
        <f>VLOOKUP($A92,'[1]0101L SA'!$A$17:$AZ$134,COLUMN('[1]0101L SA'!$B$22),FALSE)</f>
        <v>44155.8</v>
      </c>
      <c r="I92" s="120"/>
      <c r="J92" s="131" t="s">
        <v>153</v>
      </c>
      <c r="K92" s="127">
        <f t="shared" si="8"/>
        <v>117.52169214803084</v>
      </c>
      <c r="L92" s="127">
        <f t="shared" si="6"/>
        <v>189.02541493263215</v>
      </c>
      <c r="M92" s="127">
        <f t="shared" si="7"/>
        <v>203.93810185406983</v>
      </c>
      <c r="N92" s="127">
        <f t="shared" si="7"/>
        <v>290.6355243366977</v>
      </c>
      <c r="O92" s="127">
        <f t="shared" si="7"/>
        <v>258.18140469241553</v>
      </c>
      <c r="P92" s="127">
        <f t="shared" si="5"/>
        <v>217.62238727261075</v>
      </c>
    </row>
    <row r="93" spans="1:17" x14ac:dyDescent="0.3">
      <c r="A93" s="125" t="s">
        <v>248</v>
      </c>
      <c r="B93" s="131" t="s">
        <v>154</v>
      </c>
      <c r="C93" s="126">
        <f>VLOOKUP($A93,'[1]0101L SA'!$A$17:$AZ$134,COLUMN('[1]0101L SA'!$H$22),FALSE)</f>
        <v>2371.1999999999998</v>
      </c>
      <c r="D93" s="127">
        <f>VLOOKUP($A93,'[1]0101L SA'!$A$17:$AZ$134,COLUMN('[1]0101L SA'!$K$22),FALSE)</f>
        <v>9589.4</v>
      </c>
      <c r="E93" s="127">
        <f>VLOOKUP($A93,'[1]0101L SA'!$A$17:$AZ$134,COLUMN('[1]0101L SA'!$Q$22),FALSE)</f>
        <v>2172.5</v>
      </c>
      <c r="F93" s="127">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29057.4</v>
      </c>
      <c r="G93" s="127">
        <f>VLOOKUP($A93,'[1]0101L SA'!$A$17:$AZ$134,COLUMN('[1]0101L SA'!$AU$22),FALSE)</f>
        <v>5330.1</v>
      </c>
      <c r="H93" s="128">
        <f>VLOOKUP($A93,'[1]0101L SA'!$A$17:$AZ$134,COLUMN('[1]0101L SA'!$B$22),FALSE)</f>
        <v>44416</v>
      </c>
      <c r="I93" s="129"/>
      <c r="J93" s="131" t="s">
        <v>154</v>
      </c>
      <c r="K93" s="127">
        <f t="shared" si="8"/>
        <v>101.47752682765039</v>
      </c>
      <c r="L93" s="127">
        <f t="shared" si="6"/>
        <v>189.58689613586262</v>
      </c>
      <c r="M93" s="127">
        <f t="shared" si="7"/>
        <v>208.1636563982178</v>
      </c>
      <c r="N93" s="127">
        <f t="shared" si="7"/>
        <v>294.31324983920712</v>
      </c>
      <c r="O93" s="127">
        <f t="shared" si="7"/>
        <v>269.37042792707422</v>
      </c>
      <c r="P93" s="127">
        <f t="shared" si="5"/>
        <v>218.90478607793949</v>
      </c>
    </row>
    <row r="94" spans="1:17" x14ac:dyDescent="0.3">
      <c r="A94" s="125" t="s">
        <v>249</v>
      </c>
      <c r="B94" s="131" t="s">
        <v>155</v>
      </c>
      <c r="C94" s="126">
        <f>VLOOKUP($A94,'[1]0101L SA'!$A$17:$AZ$134,COLUMN('[1]0101L SA'!$H$22),FALSE)</f>
        <v>2455</v>
      </c>
      <c r="D94" s="127">
        <f>VLOOKUP($A94,'[1]0101L SA'!$A$17:$AZ$134,COLUMN('[1]0101L SA'!$K$22),FALSE)</f>
        <v>9599.1</v>
      </c>
      <c r="E94" s="127">
        <f>VLOOKUP($A94,'[1]0101L SA'!$A$17:$AZ$134,COLUMN('[1]0101L SA'!$Q$22),FALSE)</f>
        <v>2344.4</v>
      </c>
      <c r="F94" s="127">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31151.099999999995</v>
      </c>
      <c r="G94" s="127">
        <f>VLOOKUP($A94,'[1]0101L SA'!$A$17:$AZ$134,COLUMN('[1]0101L SA'!$AU$22),FALSE)</f>
        <v>5232.5999999999995</v>
      </c>
      <c r="H94" s="128">
        <f>VLOOKUP($A94,'[1]0101L SA'!$A$17:$AZ$134,COLUMN('[1]0101L SA'!$B$22),FALSE)</f>
        <v>44990.400000000001</v>
      </c>
      <c r="I94" s="129"/>
      <c r="J94" s="131" t="s">
        <v>155</v>
      </c>
      <c r="K94" s="127">
        <f t="shared" si="8"/>
        <v>105.06381931590829</v>
      </c>
      <c r="L94" s="127">
        <f t="shared" si="6"/>
        <v>189.77866964541673</v>
      </c>
      <c r="M94" s="127">
        <f t="shared" si="7"/>
        <v>224.63469553969242</v>
      </c>
      <c r="N94" s="127">
        <f t="shared" si="7"/>
        <v>315.51967750267136</v>
      </c>
      <c r="O94" s="127">
        <f t="shared" si="7"/>
        <v>264.44301254595757</v>
      </c>
      <c r="P94" s="127">
        <f t="shared" si="5"/>
        <v>221.73572333305404</v>
      </c>
    </row>
    <row r="95" spans="1:17" x14ac:dyDescent="0.3">
      <c r="A95" s="125" t="s">
        <v>250</v>
      </c>
      <c r="B95" s="131" t="s">
        <v>156</v>
      </c>
      <c r="C95" s="126">
        <f>VLOOKUP($A95,'[1]0101L SA'!$A$17:$AZ$134,COLUMN('[1]0101L SA'!$H$22),FALSE)</f>
        <v>2465.6</v>
      </c>
      <c r="D95" s="127">
        <f>VLOOKUP($A95,'[1]0101L SA'!$A$17:$AZ$134,COLUMN('[1]0101L SA'!$K$22),FALSE)</f>
        <v>9505.5</v>
      </c>
      <c r="E95" s="127">
        <f>VLOOKUP($A95,'[1]0101L SA'!$A$17:$AZ$134,COLUMN('[1]0101L SA'!$Q$22),FALSE)</f>
        <v>2313.6999999999998</v>
      </c>
      <c r="F95" s="127">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31651.7</v>
      </c>
      <c r="G95" s="127">
        <f>VLOOKUP($A95,'[1]0101L SA'!$A$17:$AZ$134,COLUMN('[1]0101L SA'!$AU$22),FALSE)</f>
        <v>5376.2</v>
      </c>
      <c r="H95" s="128">
        <f>VLOOKUP($A95,'[1]0101L SA'!$A$17:$AZ$134,COLUMN('[1]0101L SA'!$B$22),FALSE)</f>
        <v>45534.9</v>
      </c>
      <c r="I95" s="129"/>
      <c r="J95" s="131" t="s">
        <v>156</v>
      </c>
      <c r="K95" s="127">
        <f t="shared" si="8"/>
        <v>105.51745535857575</v>
      </c>
      <c r="L95" s="127">
        <f t="shared" si="6"/>
        <v>187.92815413054439</v>
      </c>
      <c r="M95" s="127">
        <f t="shared" si="7"/>
        <v>221.69309634455993</v>
      </c>
      <c r="N95" s="127">
        <f t="shared" si="7"/>
        <v>320.59009718473203</v>
      </c>
      <c r="O95" s="127">
        <f t="shared" si="7"/>
        <v>271.70021099445347</v>
      </c>
      <c r="P95" s="127">
        <f t="shared" si="5"/>
        <v>224.41929808133031</v>
      </c>
    </row>
    <row r="96" spans="1:17" x14ac:dyDescent="0.3">
      <c r="A96" s="125" t="s">
        <v>251</v>
      </c>
      <c r="B96" s="131" t="s">
        <v>157</v>
      </c>
      <c r="C96" s="126">
        <f>VLOOKUP($A96,'[1]0101L SA'!$A$17:$AZ$134,COLUMN('[1]0101L SA'!$H$22),FALSE)</f>
        <v>2287</v>
      </c>
      <c r="D96" s="127">
        <f>VLOOKUP($A96,'[1]0101L SA'!$A$17:$AZ$134,COLUMN('[1]0101L SA'!$K$22),FALSE)</f>
        <v>9397.2999999999993</v>
      </c>
      <c r="E96" s="127">
        <f>VLOOKUP($A96,'[1]0101L SA'!$A$17:$AZ$134,COLUMN('[1]0101L SA'!$Q$22),FALSE)</f>
        <v>2364.1</v>
      </c>
      <c r="F96" s="127">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32149.399999999994</v>
      </c>
      <c r="G96" s="127">
        <f>VLOOKUP($A96,'[1]0101L SA'!$A$17:$AZ$134,COLUMN('[1]0101L SA'!$AU$22),FALSE)</f>
        <v>5439.3</v>
      </c>
      <c r="H96" s="128">
        <f>VLOOKUP($A96,'[1]0101L SA'!$A$17:$AZ$134,COLUMN('[1]0101L SA'!$B$22),FALSE)</f>
        <v>46085.3</v>
      </c>
      <c r="I96" s="129"/>
      <c r="J96" s="131" t="s">
        <v>157</v>
      </c>
      <c r="K96" s="127">
        <f t="shared" si="8"/>
        <v>97.874115998159766</v>
      </c>
      <c r="L96" s="127">
        <f t="shared" si="6"/>
        <v>185.78898982809579</v>
      </c>
      <c r="M96" s="127">
        <f t="shared" si="7"/>
        <v>226.52230153787184</v>
      </c>
      <c r="N96" s="127">
        <f t="shared" si="7"/>
        <v>325.63114368046013</v>
      </c>
      <c r="O96" s="127">
        <f t="shared" si="7"/>
        <v>274.88913315392483</v>
      </c>
      <c r="P96" s="127">
        <f t="shared" si="5"/>
        <v>227.13195105001947</v>
      </c>
    </row>
    <row r="97" spans="1:16" s="120" customFormat="1" x14ac:dyDescent="0.3">
      <c r="A97" s="125" t="s">
        <v>252</v>
      </c>
      <c r="B97" s="131" t="s">
        <v>158</v>
      </c>
      <c r="C97" s="126">
        <f>VLOOKUP($A97,'[1]0101L SA'!$A$17:$AZ$134,COLUMN('[1]0101L SA'!$H$22),FALSE)</f>
        <v>2079.9</v>
      </c>
      <c r="D97" s="127">
        <f>VLOOKUP($A97,'[1]0101L SA'!$A$17:$AZ$134,COLUMN('[1]0101L SA'!$K$22),FALSE)</f>
        <v>9343.7000000000007</v>
      </c>
      <c r="E97" s="127">
        <f>VLOOKUP($A97,'[1]0101L SA'!$A$17:$AZ$134,COLUMN('[1]0101L SA'!$Q$22),FALSE)</f>
        <v>2462.4</v>
      </c>
      <c r="F97" s="127">
        <f>VLOOKUP($A97,'[1]0101L SA'!$A$17:$AZ$134,COLUMN('[1]0101L SA'!$T$22),FALSE)
+VLOOKUP($A97,'[1]0101L SA'!$A$17:$AZ$134,COLUMN('[1]0101L SA'!$W$22),FALSE)
+VLOOKUP($A97,'[1]0101L SA'!$A$17:$AZ$134,COLUMN('[1]0101L SA'!$Z$22),FALSE)
+VLOOKUP($A97,'[1]0101L SA'!$A$17:$AZ$134,COLUMN('[1]0101L SA'!$AC$22),FALSE)
+VLOOKUP($A97,'[1]0101L SA'!$A$17:$AZ$134,COLUMN('[1]0101L SA'!$AF$22),FALSE)
+VLOOKUP($A97,'[1]0101L SA'!$A$17:$AZ$134,COLUMN('[1]0101L SA'!$AI$22),FALSE)
+VLOOKUP($A97,'[1]0101L SA'!$A$17:$AZ$134,COLUMN('[1]0101L SA'!$AL$22),FALSE)</f>
        <v>32300.099999999995</v>
      </c>
      <c r="G97" s="127">
        <f>VLOOKUP($A97,'[1]0101L SA'!$A$17:$AZ$134,COLUMN('[1]0101L SA'!$AU$22),FALSE)</f>
        <v>5943.9000000000005</v>
      </c>
      <c r="H97" s="128">
        <f>VLOOKUP($A97,'[1]0101L SA'!$A$17:$AZ$134,COLUMN('[1]0101L SA'!$B$22),FALSE)</f>
        <v>46566.2</v>
      </c>
      <c r="J97" s="131" t="s">
        <v>158</v>
      </c>
      <c r="K97" s="127">
        <f t="shared" si="8"/>
        <v>89.011094824911467</v>
      </c>
      <c r="L97" s="127">
        <f t="shared" si="6"/>
        <v>184.72929290932277</v>
      </c>
      <c r="M97" s="127">
        <f>E97/(SUM(E$6:E$9)/4)*100</f>
        <v>235.94116801609735</v>
      </c>
      <c r="N97" s="127">
        <f>F97/(SUM(F$6:F$9)/4)*100</f>
        <v>327.15753650124827</v>
      </c>
      <c r="O97" s="127">
        <f>G97/(SUM(G$6:G$9)/4)*100</f>
        <v>300.39040291096541</v>
      </c>
      <c r="P97" s="127">
        <f>H97/(SUM(H$6:H$9)/4)*100</f>
        <v>229.50207243926837</v>
      </c>
    </row>
    <row r="98" spans="1:16" s="120" customFormat="1" ht="13.2" x14ac:dyDescent="0.25">
      <c r="H98" s="134">
        <f>H97-'[1]0101L SA'!$B$134</f>
        <v>0</v>
      </c>
    </row>
    <row r="99" spans="1:16" s="120" customFormat="1" ht="13.2" x14ac:dyDescent="0.25"/>
    <row r="100" spans="1:16" s="120" customFormat="1" ht="13.2" x14ac:dyDescent="0.25"/>
    <row r="101" spans="1:16" s="120" customFormat="1" ht="13.2" x14ac:dyDescent="0.25"/>
    <row r="102" spans="1:16" s="120" customFormat="1" ht="13.2" x14ac:dyDescent="0.25"/>
    <row r="103" spans="1:16" x14ac:dyDescent="0.3">
      <c r="B103" s="129"/>
      <c r="C103" s="129"/>
      <c r="D103" s="129"/>
      <c r="E103" s="129"/>
      <c r="F103" s="129"/>
      <c r="G103" s="129"/>
      <c r="H103" s="129"/>
      <c r="I103" s="129"/>
      <c r="J103" s="129"/>
      <c r="K103" s="129"/>
    </row>
    <row r="104" spans="1:16" x14ac:dyDescent="0.3">
      <c r="B104" s="129"/>
      <c r="C104" s="129"/>
      <c r="D104" s="129"/>
      <c r="E104" s="129"/>
      <c r="F104" s="129"/>
      <c r="G104" s="129"/>
      <c r="H104" s="129"/>
      <c r="I104" s="129"/>
      <c r="J104" s="129"/>
      <c r="K104" s="129"/>
    </row>
    <row r="105" spans="1:16" x14ac:dyDescent="0.3">
      <c r="B105" s="129"/>
      <c r="C105" s="129"/>
      <c r="D105" s="129"/>
      <c r="E105" s="129"/>
      <c r="F105" s="129"/>
      <c r="G105" s="129"/>
      <c r="H105" s="129"/>
      <c r="I105" s="129"/>
      <c r="J105" s="129"/>
      <c r="K105" s="129"/>
    </row>
    <row r="106" spans="1:16" x14ac:dyDescent="0.3">
      <c r="B106" s="129"/>
      <c r="C106" s="129"/>
      <c r="D106" s="129"/>
      <c r="E106" s="129"/>
      <c r="F106" s="129"/>
      <c r="G106" s="129"/>
      <c r="H106" s="129"/>
      <c r="I106" s="129"/>
      <c r="J106" s="129"/>
      <c r="K106" s="129"/>
    </row>
    <row r="107" spans="1:16" x14ac:dyDescent="0.3">
      <c r="B107" s="129"/>
      <c r="C107" s="129"/>
      <c r="D107" s="129"/>
      <c r="E107" s="129"/>
      <c r="F107" s="129"/>
      <c r="G107" s="129"/>
      <c r="H107" s="129"/>
      <c r="I107" s="129"/>
      <c r="J107" s="129"/>
      <c r="K107" s="129"/>
    </row>
    <row r="108" spans="1:16" x14ac:dyDescent="0.3">
      <c r="B108" s="129"/>
      <c r="C108" s="129"/>
      <c r="D108" s="129"/>
      <c r="E108" s="129"/>
      <c r="F108" s="129"/>
      <c r="G108" s="129"/>
      <c r="H108" s="129"/>
      <c r="I108" s="129"/>
      <c r="J108" s="129"/>
      <c r="K108" s="129"/>
    </row>
    <row r="109" spans="1:16" x14ac:dyDescent="0.3">
      <c r="B109" s="129"/>
      <c r="C109" s="129"/>
      <c r="D109" s="129"/>
      <c r="E109" s="129"/>
      <c r="F109" s="129"/>
      <c r="G109" s="129"/>
      <c r="H109" s="129"/>
      <c r="I109" s="129"/>
      <c r="J109" s="129"/>
      <c r="K109" s="129"/>
    </row>
    <row r="110" spans="1:16" x14ac:dyDescent="0.3">
      <c r="B110" s="129"/>
      <c r="C110" s="129"/>
      <c r="D110" s="129"/>
      <c r="E110" s="129"/>
      <c r="F110" s="129"/>
      <c r="G110" s="129"/>
      <c r="H110" s="129"/>
      <c r="I110" s="129"/>
      <c r="J110" s="129"/>
      <c r="K110" s="129"/>
    </row>
    <row r="111" spans="1:16" x14ac:dyDescent="0.3">
      <c r="B111" s="129"/>
      <c r="C111" s="129"/>
      <c r="D111" s="129"/>
      <c r="E111" s="129"/>
      <c r="F111" s="129"/>
      <c r="G111" s="129"/>
      <c r="H111" s="129"/>
      <c r="I111" s="129"/>
      <c r="J111" s="129"/>
      <c r="K111" s="129"/>
    </row>
    <row r="112" spans="1:16" x14ac:dyDescent="0.3">
      <c r="B112" s="129"/>
      <c r="C112" s="129"/>
      <c r="D112" s="129"/>
      <c r="E112" s="129"/>
      <c r="F112" s="129"/>
      <c r="G112" s="129"/>
      <c r="H112" s="129"/>
      <c r="I112" s="129"/>
      <c r="J112" s="129"/>
      <c r="K112" s="129"/>
    </row>
    <row r="113" spans="2:11" x14ac:dyDescent="0.3">
      <c r="B113" s="129"/>
      <c r="C113" s="129"/>
      <c r="D113" s="129"/>
      <c r="E113" s="129"/>
      <c r="F113" s="129"/>
      <c r="G113" s="129"/>
      <c r="H113" s="129"/>
      <c r="I113" s="129"/>
      <c r="J113" s="129"/>
      <c r="K113" s="129"/>
    </row>
    <row r="114" spans="2:11" x14ac:dyDescent="0.3">
      <c r="B114" s="129"/>
      <c r="C114" s="129"/>
      <c r="D114" s="129"/>
      <c r="E114" s="129"/>
      <c r="F114" s="129"/>
      <c r="G114" s="129"/>
      <c r="H114" s="129"/>
      <c r="I114" s="129"/>
      <c r="J114" s="129"/>
      <c r="K114" s="129"/>
    </row>
    <row r="115" spans="2:11" x14ac:dyDescent="0.3">
      <c r="B115" s="129"/>
      <c r="C115" s="129"/>
      <c r="D115" s="129"/>
      <c r="E115" s="129"/>
      <c r="F115" s="129"/>
      <c r="G115" s="129"/>
      <c r="H115" s="129"/>
      <c r="I115" s="129"/>
      <c r="J115" s="129"/>
      <c r="K115" s="129"/>
    </row>
    <row r="116" spans="2:11" x14ac:dyDescent="0.3">
      <c r="B116" s="129"/>
      <c r="C116" s="129"/>
      <c r="D116" s="129"/>
      <c r="E116" s="129"/>
      <c r="F116" s="129"/>
      <c r="G116" s="129"/>
      <c r="H116" s="129"/>
      <c r="I116" s="129"/>
      <c r="J116" s="129"/>
      <c r="K116" s="129"/>
    </row>
    <row r="117" spans="2:11" x14ac:dyDescent="0.3">
      <c r="B117" s="129"/>
      <c r="C117" s="129"/>
      <c r="D117" s="129"/>
      <c r="E117" s="129"/>
      <c r="F117" s="129"/>
      <c r="G117" s="129"/>
      <c r="H117" s="129"/>
      <c r="I117" s="129"/>
      <c r="J117" s="129"/>
      <c r="K117" s="129"/>
    </row>
    <row r="118" spans="2:11" x14ac:dyDescent="0.3">
      <c r="B118" s="129"/>
      <c r="C118" s="129"/>
      <c r="D118" s="129"/>
      <c r="E118" s="129"/>
      <c r="F118" s="129"/>
      <c r="G118" s="129"/>
      <c r="H118" s="129"/>
      <c r="I118" s="129"/>
      <c r="J118" s="129"/>
      <c r="K118" s="129"/>
    </row>
    <row r="119" spans="2:11" x14ac:dyDescent="0.3">
      <c r="B119" s="129"/>
      <c r="C119" s="129"/>
      <c r="D119" s="129"/>
      <c r="E119" s="129"/>
      <c r="F119" s="129"/>
      <c r="G119" s="129"/>
      <c r="H119" s="129"/>
      <c r="I119" s="129"/>
      <c r="J119" s="129"/>
      <c r="K119" s="129"/>
    </row>
    <row r="120" spans="2:11" x14ac:dyDescent="0.3">
      <c r="B120" s="129"/>
      <c r="C120" s="129"/>
      <c r="D120" s="129"/>
      <c r="E120" s="129"/>
      <c r="F120" s="129"/>
      <c r="G120" s="129"/>
      <c r="H120" s="129"/>
      <c r="I120" s="129"/>
      <c r="J120" s="129"/>
      <c r="K120" s="129"/>
    </row>
    <row r="121" spans="2:11" x14ac:dyDescent="0.3">
      <c r="B121" s="129"/>
      <c r="C121" s="129"/>
      <c r="D121" s="129"/>
      <c r="E121" s="129"/>
      <c r="F121" s="129"/>
      <c r="G121" s="129"/>
      <c r="H121" s="129"/>
      <c r="I121" s="129"/>
      <c r="J121" s="129"/>
      <c r="K121" s="129"/>
    </row>
    <row r="122" spans="2:11" x14ac:dyDescent="0.3">
      <c r="B122" s="129"/>
      <c r="C122" s="129"/>
      <c r="D122" s="129"/>
      <c r="E122" s="129"/>
      <c r="F122" s="129"/>
      <c r="G122" s="129"/>
      <c r="H122" s="129"/>
      <c r="I122" s="129"/>
      <c r="J122" s="129"/>
      <c r="K122" s="129"/>
    </row>
    <row r="123" spans="2:11" x14ac:dyDescent="0.3">
      <c r="B123" s="129"/>
      <c r="C123" s="129"/>
      <c r="D123" s="129"/>
      <c r="E123" s="129"/>
      <c r="F123" s="129"/>
      <c r="G123" s="129"/>
      <c r="H123" s="129"/>
      <c r="I123" s="129"/>
      <c r="J123" s="129"/>
      <c r="K123" s="129"/>
    </row>
    <row r="124" spans="2:11" x14ac:dyDescent="0.3">
      <c r="B124" s="129"/>
      <c r="C124" s="129"/>
      <c r="D124" s="129"/>
      <c r="E124" s="129"/>
      <c r="F124" s="129"/>
      <c r="G124" s="129"/>
      <c r="H124" s="129"/>
      <c r="I124" s="129"/>
      <c r="J124" s="129"/>
      <c r="K124" s="129"/>
    </row>
    <row r="125" spans="2:11" x14ac:dyDescent="0.3">
      <c r="B125" s="129"/>
      <c r="C125" s="129"/>
      <c r="D125" s="129"/>
      <c r="E125" s="129"/>
      <c r="F125" s="129"/>
      <c r="G125" s="129"/>
      <c r="H125" s="129"/>
      <c r="I125" s="129"/>
      <c r="J125" s="129"/>
      <c r="K125" s="129"/>
    </row>
    <row r="126" spans="2:11" x14ac:dyDescent="0.3">
      <c r="B126" s="129"/>
      <c r="C126" s="129"/>
      <c r="D126" s="129"/>
      <c r="E126" s="129"/>
      <c r="F126" s="129"/>
      <c r="G126" s="129"/>
      <c r="H126" s="129"/>
      <c r="I126" s="129"/>
      <c r="J126" s="129"/>
      <c r="K126" s="129"/>
    </row>
    <row r="127" spans="2:11" x14ac:dyDescent="0.3">
      <c r="B127" s="129"/>
      <c r="C127" s="129"/>
      <c r="D127" s="129"/>
      <c r="E127" s="129"/>
      <c r="F127" s="129"/>
      <c r="G127" s="129"/>
      <c r="H127" s="129"/>
      <c r="I127" s="129"/>
      <c r="J127" s="129"/>
      <c r="K127" s="129"/>
    </row>
    <row r="128" spans="2:11" x14ac:dyDescent="0.3">
      <c r="B128" s="129"/>
      <c r="C128" s="129"/>
      <c r="D128" s="129"/>
      <c r="E128" s="129"/>
      <c r="F128" s="129"/>
      <c r="G128" s="129"/>
      <c r="H128" s="129"/>
      <c r="I128" s="129"/>
      <c r="J128" s="129"/>
      <c r="K128" s="129"/>
    </row>
    <row r="129" spans="2:11" x14ac:dyDescent="0.3">
      <c r="B129" s="129"/>
      <c r="C129" s="129"/>
      <c r="D129" s="129"/>
      <c r="E129" s="129"/>
      <c r="F129" s="129"/>
      <c r="G129" s="129"/>
      <c r="H129" s="129"/>
      <c r="I129" s="129"/>
      <c r="J129" s="129"/>
      <c r="K129" s="129"/>
    </row>
    <row r="130" spans="2:11" x14ac:dyDescent="0.3">
      <c r="B130" s="129"/>
      <c r="C130" s="129"/>
      <c r="D130" s="129"/>
      <c r="E130" s="129"/>
      <c r="F130" s="129"/>
      <c r="G130" s="129"/>
      <c r="H130" s="129"/>
      <c r="I130" s="129"/>
      <c r="J130" s="129"/>
      <c r="K130" s="129"/>
    </row>
    <row r="131" spans="2:11" x14ac:dyDescent="0.3">
      <c r="B131" s="129"/>
      <c r="C131" s="129"/>
      <c r="D131" s="129"/>
      <c r="E131" s="129"/>
      <c r="F131" s="129"/>
      <c r="G131" s="129"/>
      <c r="H131" s="129"/>
      <c r="I131" s="129"/>
      <c r="J131" s="129"/>
      <c r="K131" s="129"/>
    </row>
    <row r="132" spans="2:11" x14ac:dyDescent="0.3">
      <c r="B132" s="129"/>
      <c r="C132" s="129"/>
      <c r="D132" s="129"/>
      <c r="E132" s="129"/>
      <c r="F132" s="129"/>
      <c r="G132" s="129"/>
      <c r="H132" s="129"/>
      <c r="I132" s="129"/>
      <c r="J132" s="129"/>
      <c r="K132" s="129"/>
    </row>
    <row r="133" spans="2:11" x14ac:dyDescent="0.3">
      <c r="B133" s="129"/>
      <c r="C133" s="129"/>
      <c r="D133" s="129"/>
      <c r="E133" s="129"/>
      <c r="F133" s="129"/>
      <c r="G133" s="129"/>
      <c r="H133" s="129"/>
      <c r="I133" s="129"/>
      <c r="J133" s="129"/>
      <c r="K133" s="129"/>
    </row>
    <row r="134" spans="2:11" x14ac:dyDescent="0.3">
      <c r="B134" s="129"/>
      <c r="C134" s="129"/>
      <c r="D134" s="129"/>
      <c r="E134" s="129"/>
      <c r="F134" s="129"/>
      <c r="G134" s="129"/>
      <c r="H134" s="129"/>
      <c r="I134" s="129"/>
      <c r="J134" s="129"/>
      <c r="K134" s="129"/>
    </row>
    <row r="135" spans="2:11" x14ac:dyDescent="0.3">
      <c r="B135" s="129"/>
      <c r="C135" s="129"/>
      <c r="D135" s="129"/>
      <c r="E135" s="129"/>
      <c r="F135" s="129"/>
      <c r="G135" s="129"/>
    </row>
    <row r="136" spans="2:11" x14ac:dyDescent="0.3">
      <c r="B136" s="129"/>
      <c r="C136" s="129"/>
      <c r="D136" s="129"/>
      <c r="E136" s="129"/>
      <c r="F136" s="129"/>
      <c r="G136" s="129"/>
    </row>
  </sheetData>
  <mergeCells count="3">
    <mergeCell ref="B2:H2"/>
    <mergeCell ref="B4:B5"/>
    <mergeCell ref="C4:H4"/>
  </mergeCells>
  <conditionalFormatting sqref="H98">
    <cfRule type="cellIs" dxfId="0" priority="1" stopIfTrue="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96"/>
  <sheetViews>
    <sheetView workbookViewId="0">
      <selection activeCell="G14" sqref="G14"/>
    </sheetView>
  </sheetViews>
  <sheetFormatPr defaultColWidth="9.109375" defaultRowHeight="13.8" x14ac:dyDescent="0.3"/>
  <cols>
    <col min="1" max="1" width="12.88671875" style="1" customWidth="1"/>
    <col min="2" max="2" width="28.77734375" style="1" customWidth="1"/>
    <col min="10" max="16384" width="9.109375" style="1"/>
  </cols>
  <sheetData>
    <row r="1" spans="1:13" x14ac:dyDescent="0.3">
      <c r="M1" s="198"/>
    </row>
    <row r="2" spans="1:13" ht="30.75" customHeight="1" x14ac:dyDescent="0.3">
      <c r="A2" s="219" t="s">
        <v>281</v>
      </c>
      <c r="B2" s="220"/>
    </row>
    <row r="3" spans="1:13" ht="7.5" customHeight="1" thickBot="1" x14ac:dyDescent="0.35"/>
    <row r="4" spans="1:13" ht="14.4" thickBot="1" x14ac:dyDescent="0.35">
      <c r="A4" s="206" t="s">
        <v>9</v>
      </c>
      <c r="B4" s="199"/>
    </row>
    <row r="5" spans="1:13" ht="85.2" customHeight="1" thickBot="1" x14ac:dyDescent="0.35">
      <c r="A5" s="207"/>
      <c r="B5" s="201" t="s">
        <v>275</v>
      </c>
    </row>
    <row r="6" spans="1:13" x14ac:dyDescent="0.3">
      <c r="A6" s="73" t="s">
        <v>50</v>
      </c>
      <c r="B6" s="202">
        <v>96.86929444644683</v>
      </c>
      <c r="J6" s="112"/>
    </row>
    <row r="7" spans="1:13" x14ac:dyDescent="0.3">
      <c r="A7" s="73" t="s">
        <v>51</v>
      </c>
      <c r="B7" s="202">
        <v>97.009434841429737</v>
      </c>
      <c r="J7" s="112"/>
    </row>
    <row r="8" spans="1:13" x14ac:dyDescent="0.3">
      <c r="A8" s="73" t="s">
        <v>52</v>
      </c>
      <c r="B8" s="202">
        <v>95.015091981211427</v>
      </c>
      <c r="J8" s="112"/>
    </row>
    <row r="9" spans="1:13" x14ac:dyDescent="0.3">
      <c r="A9" s="73" t="s">
        <v>53</v>
      </c>
      <c r="B9" s="202">
        <v>95.871019864445685</v>
      </c>
      <c r="J9" s="112"/>
    </row>
    <row r="10" spans="1:13" x14ac:dyDescent="0.3">
      <c r="A10" s="73" t="s">
        <v>54</v>
      </c>
      <c r="B10" s="202">
        <v>104.24087702017297</v>
      </c>
      <c r="J10" s="112"/>
    </row>
    <row r="11" spans="1:13" x14ac:dyDescent="0.3">
      <c r="A11" s="73" t="s">
        <v>55</v>
      </c>
      <c r="B11" s="202">
        <v>104.06954615229755</v>
      </c>
      <c r="J11" s="112"/>
    </row>
    <row r="12" spans="1:13" x14ac:dyDescent="0.3">
      <c r="A12" s="73" t="s">
        <v>56</v>
      </c>
      <c r="B12" s="202">
        <v>106.20398488302128</v>
      </c>
      <c r="J12" s="112"/>
    </row>
    <row r="13" spans="1:13" x14ac:dyDescent="0.3">
      <c r="A13" s="73" t="s">
        <v>57</v>
      </c>
      <c r="B13" s="202">
        <v>103.49498011574094</v>
      </c>
      <c r="J13" s="112"/>
    </row>
    <row r="14" spans="1:13" x14ac:dyDescent="0.3">
      <c r="A14" s="73" t="s">
        <v>58</v>
      </c>
      <c r="B14" s="202">
        <v>101.98450230952048</v>
      </c>
      <c r="J14" s="112"/>
    </row>
    <row r="15" spans="1:13" x14ac:dyDescent="0.3">
      <c r="A15" s="73" t="s">
        <v>59</v>
      </c>
      <c r="B15" s="202">
        <v>103.54967816923801</v>
      </c>
      <c r="J15" s="112"/>
    </row>
    <row r="16" spans="1:13" x14ac:dyDescent="0.3">
      <c r="A16" s="73" t="s">
        <v>60</v>
      </c>
      <c r="B16" s="202">
        <v>100.52641758328953</v>
      </c>
      <c r="J16" s="112"/>
    </row>
    <row r="17" spans="1:10" x14ac:dyDescent="0.3">
      <c r="A17" s="73" t="s">
        <v>61</v>
      </c>
      <c r="B17" s="202">
        <v>101.90439481960161</v>
      </c>
      <c r="J17" s="112"/>
    </row>
    <row r="18" spans="1:10" x14ac:dyDescent="0.3">
      <c r="A18" s="73" t="s">
        <v>62</v>
      </c>
      <c r="B18" s="202">
        <v>98.603038262168212</v>
      </c>
      <c r="J18" s="112"/>
    </row>
    <row r="19" spans="1:10" x14ac:dyDescent="0.3">
      <c r="A19" s="73" t="s">
        <v>63</v>
      </c>
      <c r="B19" s="202">
        <v>98.315656438134027</v>
      </c>
      <c r="J19" s="112"/>
    </row>
    <row r="20" spans="1:10" x14ac:dyDescent="0.3">
      <c r="A20" s="73" t="s">
        <v>64</v>
      </c>
      <c r="B20" s="202">
        <v>101.13237672320435</v>
      </c>
      <c r="J20" s="112"/>
    </row>
    <row r="21" spans="1:10" x14ac:dyDescent="0.3">
      <c r="A21" s="73" t="s">
        <v>65</v>
      </c>
      <c r="B21" s="202">
        <v>102.1034795705046</v>
      </c>
      <c r="J21" s="112"/>
    </row>
    <row r="22" spans="1:10" x14ac:dyDescent="0.3">
      <c r="A22" s="73" t="s">
        <v>66</v>
      </c>
      <c r="B22" s="202">
        <v>104.95757241507238</v>
      </c>
      <c r="J22" s="112"/>
    </row>
    <row r="23" spans="1:10" x14ac:dyDescent="0.3">
      <c r="A23" s="73" t="s">
        <v>67</v>
      </c>
      <c r="B23" s="202">
        <v>102.75014289991562</v>
      </c>
      <c r="J23" s="112"/>
    </row>
    <row r="24" spans="1:10" x14ac:dyDescent="0.3">
      <c r="A24" s="73" t="s">
        <v>68</v>
      </c>
      <c r="B24" s="202">
        <v>104.81828783519266</v>
      </c>
      <c r="J24" s="112"/>
    </row>
    <row r="25" spans="1:10" x14ac:dyDescent="0.3">
      <c r="A25" s="73" t="s">
        <v>69</v>
      </c>
      <c r="B25" s="202">
        <v>104.0091519093622</v>
      </c>
      <c r="J25" s="112"/>
    </row>
    <row r="26" spans="1:10" x14ac:dyDescent="0.3">
      <c r="A26" s="73" t="s">
        <v>70</v>
      </c>
      <c r="B26" s="202">
        <v>103.63900005800129</v>
      </c>
      <c r="J26" s="112"/>
    </row>
    <row r="27" spans="1:10" x14ac:dyDescent="0.3">
      <c r="A27" s="73" t="s">
        <v>128</v>
      </c>
      <c r="B27" s="202">
        <v>102.62378630225261</v>
      </c>
      <c r="J27" s="112"/>
    </row>
    <row r="28" spans="1:10" x14ac:dyDescent="0.3">
      <c r="A28" s="73" t="s">
        <v>129</v>
      </c>
      <c r="B28" s="202">
        <v>103.13294676237798</v>
      </c>
      <c r="J28" s="112"/>
    </row>
    <row r="29" spans="1:10" x14ac:dyDescent="0.3">
      <c r="A29" s="73" t="s">
        <v>130</v>
      </c>
      <c r="B29" s="202">
        <v>103.29741530242134</v>
      </c>
      <c r="J29" s="112"/>
    </row>
    <row r="30" spans="1:10" x14ac:dyDescent="0.3">
      <c r="A30" s="73" t="s">
        <v>131</v>
      </c>
      <c r="B30" s="202">
        <v>102.4910647291639</v>
      </c>
      <c r="J30" s="112"/>
    </row>
    <row r="31" spans="1:10" x14ac:dyDescent="0.3">
      <c r="A31" s="73" t="s">
        <v>132</v>
      </c>
      <c r="B31" s="202">
        <v>104.08178590135539</v>
      </c>
      <c r="J31" s="112"/>
    </row>
    <row r="32" spans="1:10" x14ac:dyDescent="0.3">
      <c r="A32" s="73" t="s">
        <v>133</v>
      </c>
      <c r="B32" s="202">
        <v>102.25023044132419</v>
      </c>
      <c r="J32" s="112"/>
    </row>
    <row r="33" spans="1:10" x14ac:dyDescent="0.3">
      <c r="A33" s="73" t="s">
        <v>134</v>
      </c>
      <c r="B33" s="202">
        <v>102.72750647386178</v>
      </c>
      <c r="J33"/>
    </row>
    <row r="34" spans="1:10" x14ac:dyDescent="0.3">
      <c r="A34" s="73" t="s">
        <v>135</v>
      </c>
      <c r="B34" s="202">
        <v>106.79657985067928</v>
      </c>
      <c r="J34"/>
    </row>
    <row r="35" spans="1:10" x14ac:dyDescent="0.3">
      <c r="A35" s="73" t="s">
        <v>136</v>
      </c>
      <c r="B35" s="202">
        <v>107.30939432926768</v>
      </c>
      <c r="J35"/>
    </row>
    <row r="36" spans="1:10" x14ac:dyDescent="0.3">
      <c r="A36" s="73" t="s">
        <v>137</v>
      </c>
      <c r="B36" s="202">
        <v>109.927159502374</v>
      </c>
      <c r="J36"/>
    </row>
    <row r="37" spans="1:10" x14ac:dyDescent="0.3">
      <c r="A37" s="73" t="s">
        <v>138</v>
      </c>
      <c r="B37" s="202">
        <v>108.20854892449572</v>
      </c>
      <c r="J37"/>
    </row>
    <row r="38" spans="1:10" x14ac:dyDescent="0.3">
      <c r="A38" s="73" t="s">
        <v>139</v>
      </c>
      <c r="B38" s="202">
        <v>105.5497248191791</v>
      </c>
      <c r="J38"/>
    </row>
    <row r="39" spans="1:10" x14ac:dyDescent="0.3">
      <c r="A39" s="73" t="s">
        <v>140</v>
      </c>
      <c r="B39" s="202">
        <v>106.95589955068625</v>
      </c>
      <c r="J39"/>
    </row>
    <row r="40" spans="1:10" x14ac:dyDescent="0.3">
      <c r="A40" s="73" t="s">
        <v>141</v>
      </c>
      <c r="B40" s="202">
        <v>105.96069115253771</v>
      </c>
      <c r="J40"/>
    </row>
    <row r="41" spans="1:10" x14ac:dyDescent="0.3">
      <c r="A41" s="73" t="s">
        <v>142</v>
      </c>
      <c r="B41" s="202">
        <v>105.69233340335786</v>
      </c>
      <c r="J41"/>
    </row>
    <row r="42" spans="1:10" x14ac:dyDescent="0.3">
      <c r="A42" s="73" t="s">
        <v>143</v>
      </c>
      <c r="B42" s="202">
        <v>104.69495680514049</v>
      </c>
      <c r="J42"/>
    </row>
    <row r="43" spans="1:10" x14ac:dyDescent="0.3">
      <c r="A43" s="73" t="s">
        <v>144</v>
      </c>
      <c r="B43" s="202">
        <v>104.09272752411221</v>
      </c>
      <c r="J43"/>
    </row>
    <row r="44" spans="1:10" x14ac:dyDescent="0.3">
      <c r="A44" s="73" t="s">
        <v>145</v>
      </c>
      <c r="B44" s="202">
        <v>102.8578811563049</v>
      </c>
      <c r="J44"/>
    </row>
    <row r="45" spans="1:10" x14ac:dyDescent="0.3">
      <c r="A45" s="73" t="s">
        <v>146</v>
      </c>
      <c r="B45" s="202">
        <v>104.06069737274611</v>
      </c>
      <c r="J45"/>
    </row>
    <row r="46" spans="1:10" x14ac:dyDescent="0.3">
      <c r="A46" s="73" t="s">
        <v>147</v>
      </c>
      <c r="B46" s="202">
        <v>102.57139528247579</v>
      </c>
      <c r="J46"/>
    </row>
    <row r="47" spans="1:10" x14ac:dyDescent="0.3">
      <c r="A47" s="73" t="s">
        <v>148</v>
      </c>
      <c r="B47" s="202">
        <v>90.210460409718081</v>
      </c>
      <c r="J47"/>
    </row>
    <row r="48" spans="1:10" x14ac:dyDescent="0.3">
      <c r="A48" s="73" t="s">
        <v>149</v>
      </c>
      <c r="B48" s="202">
        <v>94.585656800586477</v>
      </c>
      <c r="J48"/>
    </row>
    <row r="49" spans="1:10" x14ac:dyDescent="0.3">
      <c r="A49" s="73" t="s">
        <v>150</v>
      </c>
      <c r="B49" s="202">
        <v>98.657989739633152</v>
      </c>
      <c r="J49"/>
    </row>
    <row r="50" spans="1:10" x14ac:dyDescent="0.3">
      <c r="A50" s="73" t="s">
        <v>151</v>
      </c>
      <c r="B50" s="202">
        <v>99.922489845029872</v>
      </c>
      <c r="J50"/>
    </row>
    <row r="51" spans="1:10" x14ac:dyDescent="0.3">
      <c r="A51" s="73" t="s">
        <v>152</v>
      </c>
      <c r="B51" s="202">
        <v>115.24222027016063</v>
      </c>
      <c r="J51"/>
    </row>
    <row r="52" spans="1:10" x14ac:dyDescent="0.3">
      <c r="A52" s="73" t="s">
        <v>153</v>
      </c>
      <c r="B52" s="202">
        <v>106.32234831860468</v>
      </c>
    </row>
    <row r="53" spans="1:10" x14ac:dyDescent="0.3">
      <c r="A53" s="73" t="s">
        <v>154</v>
      </c>
      <c r="B53" s="202">
        <v>102.48379302819902</v>
      </c>
    </row>
    <row r="54" spans="1:10" x14ac:dyDescent="0.3">
      <c r="A54" s="73" t="s">
        <v>155</v>
      </c>
      <c r="B54" s="202">
        <v>105.58580040024572</v>
      </c>
    </row>
    <row r="55" spans="1:10" x14ac:dyDescent="0.3">
      <c r="A55" s="73" t="s">
        <v>156</v>
      </c>
      <c r="B55" s="202">
        <v>104.43629047094794</v>
      </c>
    </row>
    <row r="56" spans="1:10" x14ac:dyDescent="0.3">
      <c r="A56" s="73" t="s">
        <v>157</v>
      </c>
      <c r="B56" s="202">
        <v>102.97285482724368</v>
      </c>
    </row>
    <row r="57" spans="1:10" customFormat="1" x14ac:dyDescent="0.3">
      <c r="A57" s="73" t="s">
        <v>158</v>
      </c>
      <c r="B57" s="202">
        <v>103.93330778330994</v>
      </c>
    </row>
    <row r="58" spans="1:10" customFormat="1" x14ac:dyDescent="0.3">
      <c r="A58" s="73" t="s">
        <v>277</v>
      </c>
      <c r="B58" s="202">
        <v>102.42614878338514</v>
      </c>
    </row>
    <row r="59" spans="1:10" customFormat="1" x14ac:dyDescent="0.3">
      <c r="A59" s="73" t="s">
        <v>278</v>
      </c>
      <c r="B59" s="202">
        <v>101.09984071104934</v>
      </c>
    </row>
    <row r="60" spans="1:10" customFormat="1" x14ac:dyDescent="0.3">
      <c r="A60" s="73" t="s">
        <v>279</v>
      </c>
      <c r="B60" s="202">
        <v>101.90786745040829</v>
      </c>
    </row>
    <row r="61" spans="1:10" customFormat="1" ht="14.4" thickBot="1" x14ac:dyDescent="0.35">
      <c r="A61" s="74" t="s">
        <v>280</v>
      </c>
      <c r="B61" s="203">
        <v>103.01947145677283</v>
      </c>
    </row>
    <row r="62" spans="1:10" customFormat="1" x14ac:dyDescent="0.3">
      <c r="A62" s="63"/>
      <c r="B62" s="63"/>
    </row>
    <row r="63" spans="1:10" x14ac:dyDescent="0.3">
      <c r="A63" s="63"/>
      <c r="B63" s="63"/>
    </row>
    <row r="64" spans="1:10" x14ac:dyDescent="0.3">
      <c r="A64" s="63"/>
      <c r="B64" s="63"/>
    </row>
    <row r="65" spans="1:2" x14ac:dyDescent="0.3">
      <c r="A65" s="63"/>
      <c r="B65" s="63"/>
    </row>
    <row r="66" spans="1:2" x14ac:dyDescent="0.3">
      <c r="A66" s="63"/>
      <c r="B66" s="63"/>
    </row>
    <row r="67" spans="1:2" x14ac:dyDescent="0.3">
      <c r="A67" s="63"/>
      <c r="B67" s="63"/>
    </row>
    <row r="68" spans="1:2" x14ac:dyDescent="0.3">
      <c r="A68" s="63"/>
      <c r="B68" s="63"/>
    </row>
    <row r="69" spans="1:2" x14ac:dyDescent="0.3">
      <c r="A69" s="63"/>
      <c r="B69" s="63"/>
    </row>
    <row r="70" spans="1:2" x14ac:dyDescent="0.3">
      <c r="A70" s="63"/>
      <c r="B70" s="63"/>
    </row>
    <row r="71" spans="1:2" x14ac:dyDescent="0.3">
      <c r="A71" s="63"/>
      <c r="B71" s="63"/>
    </row>
    <row r="72" spans="1:2" x14ac:dyDescent="0.3">
      <c r="A72" s="63"/>
      <c r="B72" s="63"/>
    </row>
    <row r="73" spans="1:2" x14ac:dyDescent="0.3">
      <c r="A73" s="63"/>
      <c r="B73" s="63"/>
    </row>
    <row r="74" spans="1:2" x14ac:dyDescent="0.3">
      <c r="A74" s="63"/>
      <c r="B74" s="63"/>
    </row>
    <row r="75" spans="1:2" x14ac:dyDescent="0.3">
      <c r="A75" s="63"/>
      <c r="B75" s="63"/>
    </row>
    <row r="76" spans="1:2" x14ac:dyDescent="0.3">
      <c r="A76" s="63"/>
      <c r="B76" s="63"/>
    </row>
    <row r="77" spans="1:2" x14ac:dyDescent="0.3">
      <c r="A77" s="63"/>
      <c r="B77" s="63"/>
    </row>
    <row r="78" spans="1:2" x14ac:dyDescent="0.3">
      <c r="A78" s="63"/>
      <c r="B78" s="63"/>
    </row>
    <row r="79" spans="1:2" x14ac:dyDescent="0.3">
      <c r="A79" s="63"/>
      <c r="B79" s="63"/>
    </row>
    <row r="80" spans="1:2" x14ac:dyDescent="0.3">
      <c r="A80" s="63"/>
      <c r="B80" s="63"/>
    </row>
    <row r="81" spans="1:2" x14ac:dyDescent="0.3">
      <c r="A81" s="63"/>
      <c r="B81" s="63"/>
    </row>
    <row r="82" spans="1:2" x14ac:dyDescent="0.3">
      <c r="A82" s="63"/>
      <c r="B82" s="63"/>
    </row>
    <row r="83" spans="1:2" x14ac:dyDescent="0.3">
      <c r="A83" s="63"/>
      <c r="B83" s="63"/>
    </row>
    <row r="84" spans="1:2" x14ac:dyDescent="0.3">
      <c r="A84" s="63"/>
      <c r="B84" s="63"/>
    </row>
    <row r="85" spans="1:2" x14ac:dyDescent="0.3">
      <c r="A85" s="63"/>
      <c r="B85" s="63"/>
    </row>
    <row r="86" spans="1:2" x14ac:dyDescent="0.3">
      <c r="A86" s="63"/>
      <c r="B86" s="63"/>
    </row>
    <row r="87" spans="1:2" x14ac:dyDescent="0.3">
      <c r="A87" s="63"/>
      <c r="B87" s="63"/>
    </row>
    <row r="88" spans="1:2" x14ac:dyDescent="0.3">
      <c r="A88" s="63"/>
      <c r="B88" s="63"/>
    </row>
    <row r="89" spans="1:2" x14ac:dyDescent="0.3">
      <c r="A89" s="63"/>
      <c r="B89" s="63"/>
    </row>
    <row r="90" spans="1:2" x14ac:dyDescent="0.3">
      <c r="A90" s="63"/>
      <c r="B90" s="63"/>
    </row>
    <row r="91" spans="1:2" x14ac:dyDescent="0.3">
      <c r="A91" s="63"/>
      <c r="B91" s="63"/>
    </row>
    <row r="92" spans="1:2" x14ac:dyDescent="0.3">
      <c r="A92" s="63"/>
      <c r="B92" s="63"/>
    </row>
    <row r="93" spans="1:2" x14ac:dyDescent="0.3">
      <c r="A93" s="63"/>
      <c r="B93" s="63"/>
    </row>
    <row r="94" spans="1:2" x14ac:dyDescent="0.3">
      <c r="A94" s="63"/>
      <c r="B94" s="63"/>
    </row>
    <row r="95" spans="1:2" x14ac:dyDescent="0.3">
      <c r="A95" s="63"/>
    </row>
    <row r="96" spans="1:2" x14ac:dyDescent="0.3">
      <c r="A96" s="63"/>
    </row>
  </sheetData>
  <mergeCells count="2">
    <mergeCell ref="A2:B2"/>
    <mergeCell ref="A4:A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13"/>
  <sheetViews>
    <sheetView showGridLines="0" workbookViewId="0">
      <selection sqref="A1:F12"/>
    </sheetView>
  </sheetViews>
  <sheetFormatPr defaultColWidth="9.109375" defaultRowHeight="13.8" x14ac:dyDescent="0.3"/>
  <cols>
    <col min="1" max="1" width="25.6640625" style="66" customWidth="1"/>
    <col min="2" max="2" width="15.109375" style="66" customWidth="1"/>
    <col min="3" max="6" width="10.5546875" style="66" customWidth="1"/>
    <col min="7" max="16384" width="9.109375" style="66"/>
  </cols>
  <sheetData>
    <row r="1" spans="1:6" ht="14.4" x14ac:dyDescent="0.3">
      <c r="A1" s="221" t="s">
        <v>273</v>
      </c>
      <c r="B1" s="222"/>
      <c r="C1" s="222"/>
      <c r="D1" s="223"/>
      <c r="E1" s="223"/>
      <c r="F1" s="223"/>
    </row>
    <row r="2" spans="1:6" ht="6.75" customHeight="1" thickBot="1" x14ac:dyDescent="0.35">
      <c r="A2" s="92"/>
      <c r="B2" s="92"/>
      <c r="C2" s="92"/>
      <c r="D2" s="92"/>
      <c r="E2" s="92"/>
      <c r="F2" s="92"/>
    </row>
    <row r="3" spans="1:6" ht="14.4" thickBot="1" x14ac:dyDescent="0.35">
      <c r="A3" s="227"/>
      <c r="B3" s="228"/>
      <c r="C3" s="81" t="s">
        <v>0</v>
      </c>
      <c r="D3" s="81" t="s">
        <v>1</v>
      </c>
      <c r="E3" s="81" t="s">
        <v>2</v>
      </c>
      <c r="F3" s="83" t="s">
        <v>3</v>
      </c>
    </row>
    <row r="4" spans="1:6" x14ac:dyDescent="0.3">
      <c r="A4" s="229" t="s">
        <v>118</v>
      </c>
      <c r="B4" s="93" t="s">
        <v>77</v>
      </c>
      <c r="C4" s="61">
        <v>384075.6</v>
      </c>
      <c r="D4" s="135">
        <v>391468.3</v>
      </c>
      <c r="E4" s="136">
        <v>402454.9</v>
      </c>
      <c r="F4" s="137">
        <v>415906.9</v>
      </c>
    </row>
    <row r="5" spans="1:6" x14ac:dyDescent="0.3">
      <c r="A5" s="225"/>
      <c r="B5" s="94" t="s">
        <v>119</v>
      </c>
      <c r="C5" s="61">
        <v>384111.8</v>
      </c>
      <c r="D5" s="61">
        <v>391624.7</v>
      </c>
      <c r="E5" s="75">
        <v>403532.9</v>
      </c>
      <c r="F5" s="64">
        <v>420720.4</v>
      </c>
    </row>
    <row r="6" spans="1:6" x14ac:dyDescent="0.3">
      <c r="A6" s="230"/>
      <c r="B6" s="94" t="s">
        <v>120</v>
      </c>
      <c r="C6" s="61">
        <f>+C5-C4</f>
        <v>36.200000000011642</v>
      </c>
      <c r="D6" s="61">
        <f>+D5-D4</f>
        <v>156.40000000002328</v>
      </c>
      <c r="E6" s="61">
        <f>+E5-E4</f>
        <v>1078</v>
      </c>
      <c r="F6" s="64">
        <f>+F5-F4</f>
        <v>4813.5</v>
      </c>
    </row>
    <row r="7" spans="1:6" x14ac:dyDescent="0.3">
      <c r="A7" s="224" t="s">
        <v>123</v>
      </c>
      <c r="B7" s="94" t="s">
        <v>77</v>
      </c>
      <c r="C7" s="61">
        <v>99.2</v>
      </c>
      <c r="D7" s="61">
        <v>101.4</v>
      </c>
      <c r="E7" s="75">
        <v>101</v>
      </c>
      <c r="F7" s="64">
        <v>99.5</v>
      </c>
    </row>
    <row r="8" spans="1:6" x14ac:dyDescent="0.3">
      <c r="A8" s="231"/>
      <c r="B8" s="94" t="s">
        <v>119</v>
      </c>
      <c r="C8" s="61">
        <v>99.2</v>
      </c>
      <c r="D8" s="61">
        <v>101.4</v>
      </c>
      <c r="E8" s="75">
        <v>101</v>
      </c>
      <c r="F8" s="64">
        <v>99.5</v>
      </c>
    </row>
    <row r="9" spans="1:6" x14ac:dyDescent="0.3">
      <c r="A9" s="232"/>
      <c r="B9" s="94" t="s">
        <v>120</v>
      </c>
      <c r="C9" s="61">
        <f>+C8-C7</f>
        <v>0</v>
      </c>
      <c r="D9" s="61">
        <f>+D8-D7</f>
        <v>0</v>
      </c>
      <c r="E9" s="61">
        <f>+E8-E7</f>
        <v>0</v>
      </c>
      <c r="F9" s="64">
        <f>+F8-F7</f>
        <v>0</v>
      </c>
    </row>
    <row r="10" spans="1:6" x14ac:dyDescent="0.3">
      <c r="A10" s="224" t="s">
        <v>121</v>
      </c>
      <c r="B10" s="94" t="s">
        <v>77</v>
      </c>
      <c r="C10" s="61">
        <v>101</v>
      </c>
      <c r="D10" s="61">
        <v>102.9</v>
      </c>
      <c r="E10" s="75">
        <v>103.5</v>
      </c>
      <c r="F10" s="64">
        <v>101.1</v>
      </c>
    </row>
    <row r="11" spans="1:6" x14ac:dyDescent="0.3">
      <c r="A11" s="225"/>
      <c r="B11" s="94" t="s">
        <v>119</v>
      </c>
      <c r="C11" s="61">
        <v>100.99753933455642</v>
      </c>
      <c r="D11" s="61">
        <v>102.84910190008836</v>
      </c>
      <c r="E11" s="75">
        <v>103.6</v>
      </c>
      <c r="F11" s="64">
        <v>101.1</v>
      </c>
    </row>
    <row r="12" spans="1:6" ht="14.4" thickBot="1" x14ac:dyDescent="0.35">
      <c r="A12" s="226"/>
      <c r="B12" s="95" t="s">
        <v>120</v>
      </c>
      <c r="C12" s="62">
        <f>+C11-C10</f>
        <v>-2.4606654435785913E-3</v>
      </c>
      <c r="D12" s="62">
        <f>+D11-D10</f>
        <v>-5.0898099911648842E-2</v>
      </c>
      <c r="E12" s="62">
        <f>+E11-E10</f>
        <v>9.9999999999994316E-2</v>
      </c>
      <c r="F12" s="65">
        <f>+F11-F10</f>
        <v>0</v>
      </c>
    </row>
    <row r="13" spans="1:6" x14ac:dyDescent="0.3">
      <c r="C13" s="96"/>
      <c r="D13" s="96"/>
      <c r="E13" s="96"/>
      <c r="F13" s="96"/>
    </row>
  </sheetData>
  <mergeCells count="5">
    <mergeCell ref="A1:F1"/>
    <mergeCell ref="A10:A12"/>
    <mergeCell ref="A3:B3"/>
    <mergeCell ref="A4:A6"/>
    <mergeCell ref="A7:A9"/>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15"/>
  <sheetViews>
    <sheetView showGridLines="0" workbookViewId="0">
      <selection activeCell="A2" sqref="A2:G10"/>
    </sheetView>
  </sheetViews>
  <sheetFormatPr defaultColWidth="9.109375" defaultRowHeight="13.8" x14ac:dyDescent="0.3"/>
  <cols>
    <col min="1" max="1" width="22.6640625" style="66" customWidth="1"/>
    <col min="2" max="2" width="12.88671875" style="66" customWidth="1"/>
    <col min="3" max="6" width="10.44140625" style="66" customWidth="1"/>
    <col min="7" max="7" width="11.88671875" style="66" customWidth="1"/>
    <col min="8" max="16384" width="9.109375" style="66"/>
  </cols>
  <sheetData>
    <row r="2" spans="1:7" ht="14.4" x14ac:dyDescent="0.3">
      <c r="A2" s="221" t="s">
        <v>253</v>
      </c>
      <c r="B2" s="222"/>
      <c r="C2" s="222"/>
      <c r="D2" s="223"/>
      <c r="E2" s="223"/>
      <c r="F2" s="223"/>
      <c r="G2" s="223"/>
    </row>
    <row r="3" spans="1:7" ht="5.25" customHeight="1" thickBot="1" x14ac:dyDescent="0.35">
      <c r="A3" s="92"/>
      <c r="B3" s="92"/>
      <c r="C3" s="92"/>
      <c r="D3" s="92"/>
      <c r="E3" s="92"/>
      <c r="F3" s="92"/>
      <c r="G3" s="92"/>
    </row>
    <row r="4" spans="1:7" ht="14.4" thickBot="1" x14ac:dyDescent="0.35">
      <c r="A4" s="227"/>
      <c r="B4" s="228"/>
      <c r="C4" s="81" t="s">
        <v>0</v>
      </c>
      <c r="D4" s="81" t="s">
        <v>1</v>
      </c>
      <c r="E4" s="82" t="s">
        <v>2</v>
      </c>
      <c r="F4" s="82" t="s">
        <v>3</v>
      </c>
      <c r="G4" s="83" t="s">
        <v>254</v>
      </c>
    </row>
    <row r="5" spans="1:7" x14ac:dyDescent="0.3">
      <c r="A5" s="233" t="s">
        <v>118</v>
      </c>
      <c r="B5" s="97" t="s">
        <v>77</v>
      </c>
      <c r="C5" s="138">
        <v>316333.60000000003</v>
      </c>
      <c r="D5" s="138">
        <v>373212.9</v>
      </c>
      <c r="E5" s="139">
        <v>434527.20000000007</v>
      </c>
      <c r="F5" s="139">
        <v>474502.79999999993</v>
      </c>
      <c r="G5" s="137">
        <f>+C5+D5+E5+F5</f>
        <v>1598576.5</v>
      </c>
    </row>
    <row r="6" spans="1:7" x14ac:dyDescent="0.3">
      <c r="A6" s="234"/>
      <c r="B6" s="98" t="s">
        <v>119</v>
      </c>
      <c r="C6" s="61">
        <v>316364.00000000006</v>
      </c>
      <c r="D6" s="61">
        <v>373238</v>
      </c>
      <c r="E6" s="75">
        <v>434556.2</v>
      </c>
      <c r="F6" s="75">
        <v>481432.89999999997</v>
      </c>
      <c r="G6" s="137">
        <f>+C6+D6+E6+F6</f>
        <v>1605591.0999999999</v>
      </c>
    </row>
    <row r="7" spans="1:7" x14ac:dyDescent="0.3">
      <c r="A7" s="235"/>
      <c r="B7" s="98" t="s">
        <v>120</v>
      </c>
      <c r="C7" s="61">
        <f>+C6-C5</f>
        <v>30.400000000023283</v>
      </c>
      <c r="D7" s="61">
        <f>+D6-D5</f>
        <v>25.099999999976717</v>
      </c>
      <c r="E7" s="61">
        <f>+E6-E5</f>
        <v>28.999999999941792</v>
      </c>
      <c r="F7" s="75">
        <f>+F6-F5</f>
        <v>6930.1000000000349</v>
      </c>
      <c r="G7" s="64">
        <f>+G6-G5</f>
        <v>7014.5999999998603</v>
      </c>
    </row>
    <row r="8" spans="1:7" x14ac:dyDescent="0.3">
      <c r="A8" s="224" t="s">
        <v>121</v>
      </c>
      <c r="B8" s="98" t="s">
        <v>77</v>
      </c>
      <c r="C8" s="61">
        <v>102.4</v>
      </c>
      <c r="D8" s="61">
        <v>101.1</v>
      </c>
      <c r="E8" s="75">
        <v>101.9</v>
      </c>
      <c r="F8" s="75">
        <v>103</v>
      </c>
      <c r="G8" s="64">
        <v>102.1277623632261</v>
      </c>
    </row>
    <row r="9" spans="1:7" x14ac:dyDescent="0.3">
      <c r="A9" s="225"/>
      <c r="B9" s="98" t="s">
        <v>119</v>
      </c>
      <c r="C9" s="61">
        <v>102.4</v>
      </c>
      <c r="D9" s="61">
        <v>101.1</v>
      </c>
      <c r="E9" s="75">
        <v>101.9</v>
      </c>
      <c r="F9" s="75">
        <v>103</v>
      </c>
      <c r="G9" s="64">
        <v>102.14847103362241</v>
      </c>
    </row>
    <row r="10" spans="1:7" ht="14.4" thickBot="1" x14ac:dyDescent="0.35">
      <c r="A10" s="226"/>
      <c r="B10" s="99" t="s">
        <v>120</v>
      </c>
      <c r="C10" s="62">
        <f>+C9-C8</f>
        <v>0</v>
      </c>
      <c r="D10" s="62">
        <f>+D9-D8</f>
        <v>0</v>
      </c>
      <c r="E10" s="62">
        <f>+E9-E8</f>
        <v>0</v>
      </c>
      <c r="F10" s="76">
        <f>+F9-F8</f>
        <v>0</v>
      </c>
      <c r="G10" s="65">
        <f>+G9-G8</f>
        <v>2.0708670396317075E-2</v>
      </c>
    </row>
    <row r="15" spans="1:7" x14ac:dyDescent="0.3">
      <c r="C15" s="113"/>
    </row>
  </sheetData>
  <mergeCells count="4">
    <mergeCell ref="A8:A10"/>
    <mergeCell ref="A4:B4"/>
    <mergeCell ref="A5:A7"/>
    <mergeCell ref="A2:G2"/>
  </mergeCells>
  <phoneticPr fontId="1" type="noConversion"/>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4"/>
  <sheetViews>
    <sheetView showGridLines="0" workbookViewId="0">
      <selection activeCell="B24" sqref="B24"/>
    </sheetView>
  </sheetViews>
  <sheetFormatPr defaultColWidth="9.109375" defaultRowHeight="13.8" x14ac:dyDescent="0.3"/>
  <cols>
    <col min="1" max="1" width="36.5546875" style="92" customWidth="1"/>
    <col min="2" max="2" width="12.6640625" style="66" customWidth="1"/>
    <col min="3" max="3" width="12.44140625" style="66" customWidth="1"/>
    <col min="4" max="4" width="12.5546875" style="66" customWidth="1"/>
    <col min="5" max="5" width="12.6640625" style="66" customWidth="1"/>
    <col min="6" max="16384" width="9.109375" style="66"/>
  </cols>
  <sheetData>
    <row r="2" spans="1:5" ht="25.5" customHeight="1" x14ac:dyDescent="0.3">
      <c r="A2" s="236" t="s">
        <v>255</v>
      </c>
      <c r="B2" s="222"/>
      <c r="C2" s="222"/>
      <c r="D2" s="222"/>
      <c r="E2" s="222"/>
    </row>
    <row r="3" spans="1:5" ht="6" customHeight="1" thickBot="1" x14ac:dyDescent="0.35"/>
    <row r="4" spans="1:5" ht="14.4" thickBot="1" x14ac:dyDescent="0.35">
      <c r="A4" s="100"/>
      <c r="B4" s="237" t="s">
        <v>122</v>
      </c>
      <c r="C4" s="238"/>
      <c r="D4" s="239" t="s">
        <v>117</v>
      </c>
      <c r="E4" s="240"/>
    </row>
    <row r="5" spans="1:5" ht="14.4" thickBot="1" x14ac:dyDescent="0.35">
      <c r="A5" s="102"/>
      <c r="B5" s="103" t="s">
        <v>77</v>
      </c>
      <c r="C5" s="101" t="s">
        <v>119</v>
      </c>
      <c r="D5" s="103" t="s">
        <v>77</v>
      </c>
      <c r="E5" s="104" t="s">
        <v>119</v>
      </c>
    </row>
    <row r="6" spans="1:5" ht="7.5" customHeight="1" x14ac:dyDescent="0.3">
      <c r="A6" s="105"/>
      <c r="B6" s="114"/>
      <c r="C6" s="116"/>
      <c r="D6" s="114"/>
      <c r="E6" s="116"/>
    </row>
    <row r="7" spans="1:5" x14ac:dyDescent="0.3">
      <c r="A7" s="106" t="s">
        <v>78</v>
      </c>
      <c r="B7" s="115">
        <v>3.9</v>
      </c>
      <c r="C7" s="117">
        <v>3.9</v>
      </c>
      <c r="D7" s="115">
        <v>0.4</v>
      </c>
      <c r="E7" s="117">
        <v>0.4</v>
      </c>
    </row>
    <row r="8" spans="1:5" x14ac:dyDescent="0.3">
      <c r="A8" s="106" t="s">
        <v>72</v>
      </c>
      <c r="B8" s="115">
        <v>19.5</v>
      </c>
      <c r="C8" s="117">
        <v>19.600000000000001</v>
      </c>
      <c r="D8" s="115">
        <v>-0.5</v>
      </c>
      <c r="E8" s="117">
        <v>-0.5</v>
      </c>
    </row>
    <row r="9" spans="1:5" x14ac:dyDescent="0.3">
      <c r="A9" s="106" t="s">
        <v>79</v>
      </c>
      <c r="B9" s="115">
        <v>8.1</v>
      </c>
      <c r="C9" s="117">
        <v>8</v>
      </c>
      <c r="D9" s="115">
        <v>0.8</v>
      </c>
      <c r="E9" s="117">
        <v>0.8</v>
      </c>
    </row>
    <row r="10" spans="1:5" ht="55.2" x14ac:dyDescent="0.3">
      <c r="A10" s="106" t="s">
        <v>80</v>
      </c>
      <c r="B10" s="115">
        <v>20.5</v>
      </c>
      <c r="C10" s="117">
        <v>20.399999999999999</v>
      </c>
      <c r="D10" s="115">
        <v>0.2</v>
      </c>
      <c r="E10" s="117">
        <v>0.1</v>
      </c>
    </row>
    <row r="11" spans="1:5" x14ac:dyDescent="0.3">
      <c r="A11" s="106" t="s">
        <v>81</v>
      </c>
      <c r="B11" s="115">
        <v>7.1</v>
      </c>
      <c r="C11" s="117">
        <v>7.1</v>
      </c>
      <c r="D11" s="115">
        <v>0.4</v>
      </c>
      <c r="E11" s="117">
        <v>0.4</v>
      </c>
    </row>
    <row r="12" spans="1:5" x14ac:dyDescent="0.3">
      <c r="A12" s="106" t="s">
        <v>82</v>
      </c>
      <c r="B12" s="115">
        <v>2</v>
      </c>
      <c r="C12" s="117">
        <v>2</v>
      </c>
      <c r="D12" s="115">
        <v>0</v>
      </c>
      <c r="E12" s="117">
        <v>0</v>
      </c>
    </row>
    <row r="13" spans="1:5" x14ac:dyDescent="0.3">
      <c r="A13" s="106" t="s">
        <v>83</v>
      </c>
      <c r="B13" s="115">
        <v>7.3</v>
      </c>
      <c r="C13" s="117">
        <v>7.3</v>
      </c>
      <c r="D13" s="115">
        <v>0.1</v>
      </c>
      <c r="E13" s="117">
        <v>0.1</v>
      </c>
    </row>
    <row r="14" spans="1:5" ht="41.4" x14ac:dyDescent="0.3">
      <c r="A14" s="106" t="s">
        <v>84</v>
      </c>
      <c r="B14" s="115">
        <v>8.1999999999999993</v>
      </c>
      <c r="C14" s="117">
        <v>8.1999999999999993</v>
      </c>
      <c r="D14" s="115">
        <v>0.3</v>
      </c>
      <c r="E14" s="117">
        <v>0.3</v>
      </c>
    </row>
    <row r="15" spans="1:5" ht="41.4" x14ac:dyDescent="0.3">
      <c r="A15" s="106" t="s">
        <v>85</v>
      </c>
      <c r="B15" s="115">
        <v>11.9</v>
      </c>
      <c r="C15" s="117">
        <v>12</v>
      </c>
      <c r="D15" s="115">
        <v>0.1</v>
      </c>
      <c r="E15" s="117">
        <v>0.1</v>
      </c>
    </row>
    <row r="16" spans="1:5" ht="41.4" x14ac:dyDescent="0.3">
      <c r="A16" s="106" t="s">
        <v>86</v>
      </c>
      <c r="B16" s="115">
        <v>2.8</v>
      </c>
      <c r="C16" s="117">
        <v>2.8</v>
      </c>
      <c r="D16" s="115">
        <v>0.1</v>
      </c>
      <c r="E16" s="117">
        <v>0.1</v>
      </c>
    </row>
    <row r="17" spans="1:5" ht="6" customHeight="1" x14ac:dyDescent="0.3">
      <c r="A17" s="9"/>
      <c r="B17" s="115"/>
      <c r="C17" s="117"/>
      <c r="D17" s="115"/>
      <c r="E17" s="117"/>
    </row>
    <row r="18" spans="1:5" x14ac:dyDescent="0.3">
      <c r="A18" s="107" t="s">
        <v>87</v>
      </c>
      <c r="B18" s="140">
        <f>SUM(B7:B16)</f>
        <v>91.300000000000011</v>
      </c>
      <c r="C18" s="141">
        <f>SUM(C7:C16)</f>
        <v>91.3</v>
      </c>
      <c r="D18" s="140">
        <f>SUM(D7:D16)</f>
        <v>1.9000000000000006</v>
      </c>
      <c r="E18" s="141">
        <f>SUM(E7:E16)</f>
        <v>1.8000000000000005</v>
      </c>
    </row>
    <row r="19" spans="1:5" ht="6.75" customHeight="1" x14ac:dyDescent="0.3">
      <c r="A19" s="105"/>
      <c r="B19" s="115"/>
      <c r="C19" s="117"/>
      <c r="D19" s="115"/>
      <c r="E19" s="117"/>
    </row>
    <row r="20" spans="1:5" x14ac:dyDescent="0.3">
      <c r="A20" s="107" t="s">
        <v>76</v>
      </c>
      <c r="B20" s="142">
        <v>8.7000000000000011</v>
      </c>
      <c r="C20" s="141">
        <v>8.6999999999999993</v>
      </c>
      <c r="D20" s="142">
        <v>0.20000000000000004</v>
      </c>
      <c r="E20" s="141">
        <v>0.30000000000000004</v>
      </c>
    </row>
    <row r="21" spans="1:5" ht="5.25" customHeight="1" thickBot="1" x14ac:dyDescent="0.35">
      <c r="A21" s="105"/>
      <c r="B21" s="115"/>
      <c r="C21" s="118"/>
      <c r="D21" s="115"/>
      <c r="E21" s="118"/>
    </row>
    <row r="22" spans="1:5" ht="5.25" customHeight="1" x14ac:dyDescent="0.3">
      <c r="A22" s="100"/>
      <c r="B22" s="108"/>
      <c r="C22" s="109"/>
      <c r="D22" s="108"/>
      <c r="E22" s="109"/>
    </row>
    <row r="23" spans="1:5" x14ac:dyDescent="0.3">
      <c r="A23" s="107" t="s">
        <v>88</v>
      </c>
      <c r="B23" s="143">
        <f>+B20+B18</f>
        <v>100.00000000000001</v>
      </c>
      <c r="C23" s="144">
        <f>+C20+C18</f>
        <v>100</v>
      </c>
      <c r="D23" s="143">
        <f>+D20+D18</f>
        <v>2.1000000000000005</v>
      </c>
      <c r="E23" s="144">
        <f>+E20+E18</f>
        <v>2.1000000000000005</v>
      </c>
    </row>
    <row r="24" spans="1:5" ht="6.75" customHeight="1" thickBot="1" x14ac:dyDescent="0.35">
      <c r="A24" s="102"/>
      <c r="B24" s="110"/>
      <c r="C24" s="111"/>
      <c r="D24" s="110"/>
      <c r="E24" s="111"/>
    </row>
  </sheetData>
  <mergeCells count="3">
    <mergeCell ref="A2:E2"/>
    <mergeCell ref="B4:C4"/>
    <mergeCell ref="D4:E4"/>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25"/>
  <sheetViews>
    <sheetView showGridLines="0" topLeftCell="A7" workbookViewId="0">
      <selection activeCell="C7" sqref="C7:C19"/>
    </sheetView>
  </sheetViews>
  <sheetFormatPr defaultColWidth="9.109375" defaultRowHeight="13.8" x14ac:dyDescent="0.3"/>
  <cols>
    <col min="1" max="1" width="35.5546875" style="2" customWidth="1"/>
    <col min="2" max="5" width="12.6640625" style="1" customWidth="1"/>
    <col min="6" max="16384" width="9.109375" style="1"/>
  </cols>
  <sheetData>
    <row r="2" spans="1:8" ht="29.25" customHeight="1" x14ac:dyDescent="0.3">
      <c r="A2" s="243" t="s">
        <v>256</v>
      </c>
      <c r="B2" s="244"/>
      <c r="C2" s="244"/>
      <c r="D2" s="244"/>
      <c r="E2" s="244"/>
    </row>
    <row r="3" spans="1:8" ht="5.25" customHeight="1" thickBot="1" x14ac:dyDescent="0.35"/>
    <row r="4" spans="1:8" ht="14.4" thickBot="1" x14ac:dyDescent="0.35">
      <c r="A4" s="4"/>
      <c r="B4" s="241" t="s">
        <v>89</v>
      </c>
      <c r="C4" s="242"/>
      <c r="D4" s="241" t="s">
        <v>117</v>
      </c>
      <c r="E4" s="242"/>
    </row>
    <row r="5" spans="1:8" ht="14.4" thickBot="1" x14ac:dyDescent="0.35">
      <c r="A5" s="5"/>
      <c r="B5" s="6" t="s">
        <v>77</v>
      </c>
      <c r="C5" s="7" t="s">
        <v>119</v>
      </c>
      <c r="D5" s="6" t="s">
        <v>77</v>
      </c>
      <c r="E5" s="7" t="s">
        <v>119</v>
      </c>
    </row>
    <row r="6" spans="1:8" ht="6.75" customHeight="1" x14ac:dyDescent="0.3">
      <c r="A6" s="8"/>
      <c r="B6" s="13"/>
      <c r="C6" s="14"/>
      <c r="D6" s="85"/>
      <c r="E6" s="14"/>
    </row>
    <row r="7" spans="1:8" x14ac:dyDescent="0.3">
      <c r="A7" s="15" t="s">
        <v>90</v>
      </c>
      <c r="B7" s="145">
        <f>+B8+B12</f>
        <v>78.8</v>
      </c>
      <c r="C7" s="146">
        <f>+C8+C12</f>
        <v>79.099999999999994</v>
      </c>
      <c r="D7" s="147">
        <f>+D8+D12</f>
        <v>2.2999999999999998</v>
      </c>
      <c r="E7" s="146">
        <f>+E8+E12</f>
        <v>2.8000000000000003</v>
      </c>
      <c r="F7" s="63"/>
      <c r="G7" s="63"/>
    </row>
    <row r="8" spans="1:8" ht="27.6" x14ac:dyDescent="0.3">
      <c r="A8" s="9" t="s">
        <v>91</v>
      </c>
      <c r="B8" s="91">
        <f>+B9+B10+B11</f>
        <v>69.7</v>
      </c>
      <c r="C8" s="17">
        <f>+C9+C10+C11</f>
        <v>69.5</v>
      </c>
      <c r="D8" s="89">
        <f>+D9+D10+D11</f>
        <v>2</v>
      </c>
      <c r="E8" s="17">
        <f>+E9+E10+E11</f>
        <v>2.2000000000000002</v>
      </c>
      <c r="F8" s="63"/>
      <c r="G8" s="63"/>
    </row>
    <row r="9" spans="1:8" ht="27.6" x14ac:dyDescent="0.3">
      <c r="A9" s="9" t="s">
        <v>92</v>
      </c>
      <c r="B9" s="91">
        <v>61.8</v>
      </c>
      <c r="C9" s="17">
        <v>61.5</v>
      </c>
      <c r="D9" s="89">
        <v>1.8</v>
      </c>
      <c r="E9" s="17">
        <v>1.8</v>
      </c>
      <c r="F9" s="63"/>
      <c r="G9" s="63"/>
    </row>
    <row r="10" spans="1:8" ht="41.4" x14ac:dyDescent="0.3">
      <c r="A10" s="9" t="s">
        <v>124</v>
      </c>
      <c r="B10" s="91">
        <v>0.7</v>
      </c>
      <c r="C10" s="17">
        <v>0.7</v>
      </c>
      <c r="D10" s="89">
        <v>0</v>
      </c>
      <c r="E10" s="17">
        <v>0</v>
      </c>
      <c r="F10" s="63"/>
      <c r="G10" s="63"/>
    </row>
    <row r="11" spans="1:8" ht="27.6" x14ac:dyDescent="0.3">
      <c r="A11" s="9" t="s">
        <v>93</v>
      </c>
      <c r="B11" s="91">
        <v>7.2</v>
      </c>
      <c r="C11" s="17">
        <v>7.3</v>
      </c>
      <c r="D11" s="89">
        <v>0.2</v>
      </c>
      <c r="E11" s="17">
        <v>0.4</v>
      </c>
      <c r="F11" s="63"/>
      <c r="G11" s="63"/>
    </row>
    <row r="12" spans="1:8" ht="27.6" x14ac:dyDescent="0.3">
      <c r="A12" s="9" t="s">
        <v>94</v>
      </c>
      <c r="B12" s="91">
        <v>9.1</v>
      </c>
      <c r="C12" s="17">
        <v>9.6</v>
      </c>
      <c r="D12" s="89">
        <v>0.3</v>
      </c>
      <c r="E12" s="17">
        <v>0.6</v>
      </c>
      <c r="F12" s="63"/>
      <c r="G12" s="63"/>
      <c r="H12" s="63"/>
    </row>
    <row r="13" spans="1:8" ht="6" customHeight="1" x14ac:dyDescent="0.3">
      <c r="A13" s="9"/>
      <c r="B13" s="91"/>
      <c r="C13" s="17"/>
      <c r="D13" s="89"/>
      <c r="E13" s="17"/>
      <c r="F13" s="63"/>
      <c r="G13" s="63"/>
    </row>
    <row r="14" spans="1:8" x14ac:dyDescent="0.3">
      <c r="A14" s="15" t="s">
        <v>95</v>
      </c>
      <c r="B14" s="145">
        <v>26.4</v>
      </c>
      <c r="C14" s="146">
        <v>26.9</v>
      </c>
      <c r="D14" s="147">
        <v>2.9</v>
      </c>
      <c r="E14" s="146">
        <v>3.6</v>
      </c>
      <c r="F14" s="63"/>
      <c r="G14" s="63"/>
    </row>
    <row r="15" spans="1:8" x14ac:dyDescent="0.3">
      <c r="A15" s="15" t="s">
        <v>96</v>
      </c>
      <c r="B15" s="145">
        <v>-0.3</v>
      </c>
      <c r="C15" s="146">
        <v>-1.2</v>
      </c>
      <c r="D15" s="147">
        <v>-3.1</v>
      </c>
      <c r="E15" s="146">
        <v>-4.3</v>
      </c>
      <c r="F15" s="63"/>
      <c r="G15" s="63"/>
    </row>
    <row r="16" spans="1:8" ht="6.75" customHeight="1" x14ac:dyDescent="0.3">
      <c r="A16" s="16"/>
      <c r="B16" s="91"/>
      <c r="C16" s="17"/>
      <c r="D16" s="89"/>
      <c r="E16" s="17"/>
      <c r="F16" s="63"/>
      <c r="G16" s="63"/>
    </row>
    <row r="17" spans="1:7" x14ac:dyDescent="0.3">
      <c r="A17" s="15" t="s">
        <v>97</v>
      </c>
      <c r="B17" s="145">
        <f>+B18-B19</f>
        <v>-4.8999999999999986</v>
      </c>
      <c r="C17" s="146">
        <f>+C18-C19</f>
        <v>-4.8000000000000114</v>
      </c>
      <c r="D17" s="147">
        <f>+D18-D19</f>
        <v>0</v>
      </c>
      <c r="E17" s="146">
        <f>+E18-E19</f>
        <v>0</v>
      </c>
      <c r="F17" s="63"/>
      <c r="G17" s="63"/>
    </row>
    <row r="18" spans="1:7" x14ac:dyDescent="0.3">
      <c r="A18" s="16" t="s">
        <v>98</v>
      </c>
      <c r="B18" s="91">
        <v>39</v>
      </c>
      <c r="C18" s="17">
        <v>39.099999999999994</v>
      </c>
      <c r="D18" s="89">
        <v>-0.9</v>
      </c>
      <c r="E18" s="17">
        <v>-0.7</v>
      </c>
      <c r="F18" s="63"/>
      <c r="G18" s="63"/>
    </row>
    <row r="19" spans="1:7" x14ac:dyDescent="0.3">
      <c r="A19" s="16" t="s">
        <v>99</v>
      </c>
      <c r="B19" s="91">
        <v>43.9</v>
      </c>
      <c r="C19" s="17">
        <v>43.900000000000006</v>
      </c>
      <c r="D19" s="89">
        <v>-0.9</v>
      </c>
      <c r="E19" s="17">
        <v>-0.70000000000000007</v>
      </c>
      <c r="F19" s="63"/>
      <c r="G19" s="63"/>
    </row>
    <row r="20" spans="1:7" ht="6.75" customHeight="1" thickBot="1" x14ac:dyDescent="0.35">
      <c r="A20" s="8"/>
      <c r="B20" s="77"/>
      <c r="C20" s="17"/>
      <c r="D20" s="86"/>
      <c r="E20" s="18"/>
      <c r="F20" s="63"/>
      <c r="G20" s="63"/>
    </row>
    <row r="21" spans="1:7" ht="6" customHeight="1" x14ac:dyDescent="0.3">
      <c r="A21" s="10"/>
      <c r="B21" s="78"/>
      <c r="C21" s="19"/>
      <c r="D21" s="87"/>
      <c r="E21" s="19"/>
      <c r="G21" s="63"/>
    </row>
    <row r="22" spans="1:7" x14ac:dyDescent="0.3">
      <c r="A22" s="11" t="s">
        <v>88</v>
      </c>
      <c r="B22" s="148">
        <f>+B7+B14+B15+B17</f>
        <v>100</v>
      </c>
      <c r="C22" s="149">
        <f>+C7+C14+C15+C17</f>
        <v>99.999999999999986</v>
      </c>
      <c r="D22" s="150">
        <f>+D7+D14+D15+D17</f>
        <v>2.0999999999999992</v>
      </c>
      <c r="E22" s="149">
        <f>+E7+E14+E15+E17</f>
        <v>2.1000000000000005</v>
      </c>
      <c r="G22" s="63"/>
    </row>
    <row r="23" spans="1:7" ht="7.5" customHeight="1" thickBot="1" x14ac:dyDescent="0.35">
      <c r="A23" s="12"/>
      <c r="B23" s="20"/>
      <c r="C23" s="21"/>
      <c r="D23" s="20"/>
      <c r="E23" s="21"/>
      <c r="G23" s="63"/>
    </row>
    <row r="25" spans="1:7" x14ac:dyDescent="0.3">
      <c r="D25" s="63"/>
      <c r="E25" s="63"/>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5"/>
  <sheetViews>
    <sheetView showGridLines="0" topLeftCell="A23" zoomScale="117" zoomScaleNormal="117" workbookViewId="0">
      <selection activeCell="B7" sqref="B7:D37"/>
    </sheetView>
  </sheetViews>
  <sheetFormatPr defaultColWidth="9.109375" defaultRowHeight="12" x14ac:dyDescent="0.25"/>
  <cols>
    <col min="1" max="1" width="42.109375" style="22" customWidth="1"/>
    <col min="2" max="4" width="12.6640625" style="22" customWidth="1"/>
    <col min="5" max="16384" width="9.109375" style="23"/>
  </cols>
  <sheetData>
    <row r="2" spans="1:5" ht="13.8" x14ac:dyDescent="0.3">
      <c r="A2" s="67" t="s">
        <v>259</v>
      </c>
    </row>
    <row r="3" spans="1:5" ht="5.25" customHeight="1" x14ac:dyDescent="0.25"/>
    <row r="4" spans="1:5" x14ac:dyDescent="0.25">
      <c r="D4" s="24" t="s">
        <v>100</v>
      </c>
    </row>
    <row r="5" spans="1:5" ht="51.75" customHeight="1" x14ac:dyDescent="0.25">
      <c r="A5" s="25"/>
      <c r="B5" s="26" t="s">
        <v>101</v>
      </c>
      <c r="C5" s="26" t="s">
        <v>257</v>
      </c>
      <c r="D5" s="26" t="s">
        <v>258</v>
      </c>
    </row>
    <row r="6" spans="1:5" ht="7.5" customHeight="1" x14ac:dyDescent="0.25">
      <c r="A6" s="27"/>
      <c r="B6" s="79"/>
      <c r="C6" s="79"/>
      <c r="D6" s="79"/>
    </row>
    <row r="7" spans="1:5" x14ac:dyDescent="0.25">
      <c r="A7" s="28" t="s">
        <v>78</v>
      </c>
      <c r="B7" s="29">
        <v>7337.2000000000007</v>
      </c>
      <c r="C7" s="29">
        <v>116.22346016396897</v>
      </c>
      <c r="D7" s="29">
        <v>110.59160449167229</v>
      </c>
      <c r="E7" s="68"/>
    </row>
    <row r="8" spans="1:5" x14ac:dyDescent="0.25">
      <c r="A8" s="28" t="s">
        <v>72</v>
      </c>
      <c r="B8" s="29">
        <v>94154.5</v>
      </c>
      <c r="C8" s="29">
        <v>97.980379438091347</v>
      </c>
      <c r="D8" s="29">
        <v>101.6849849288779</v>
      </c>
      <c r="E8" s="68"/>
    </row>
    <row r="9" spans="1:5" x14ac:dyDescent="0.25">
      <c r="A9" s="28" t="s">
        <v>79</v>
      </c>
      <c r="B9" s="29">
        <v>68058.8</v>
      </c>
      <c r="C9" s="29">
        <v>114.56352314896874</v>
      </c>
      <c r="D9" s="29">
        <v>113.22808891373319</v>
      </c>
      <c r="E9" s="68"/>
    </row>
    <row r="10" spans="1:5" ht="36" x14ac:dyDescent="0.25">
      <c r="A10" s="28" t="s">
        <v>102</v>
      </c>
      <c r="B10" s="29">
        <v>93574.9</v>
      </c>
      <c r="C10" s="29">
        <v>100.19605880095446</v>
      </c>
      <c r="D10" s="29">
        <v>111.30871593081304</v>
      </c>
      <c r="E10" s="68"/>
    </row>
    <row r="11" spans="1:5" x14ac:dyDescent="0.25">
      <c r="A11" s="28" t="s">
        <v>81</v>
      </c>
      <c r="B11" s="29">
        <v>29822.600000000002</v>
      </c>
      <c r="C11" s="29">
        <v>107.0849716120663</v>
      </c>
      <c r="D11" s="29">
        <v>111.50761453585545</v>
      </c>
      <c r="E11" s="68"/>
    </row>
    <row r="12" spans="1:5" x14ac:dyDescent="0.25">
      <c r="A12" s="28" t="s">
        <v>82</v>
      </c>
      <c r="B12" s="29">
        <v>9907.2999999999993</v>
      </c>
      <c r="C12" s="29">
        <v>98.363888766471291</v>
      </c>
      <c r="D12" s="29">
        <v>110.97010495189235</v>
      </c>
      <c r="E12" s="68"/>
    </row>
    <row r="13" spans="1:5" x14ac:dyDescent="0.25">
      <c r="A13" s="28" t="s">
        <v>83</v>
      </c>
      <c r="B13" s="29">
        <v>34393.9</v>
      </c>
      <c r="C13" s="29">
        <v>100.93608654176862</v>
      </c>
      <c r="D13" s="29">
        <v>110.56181147796569</v>
      </c>
      <c r="E13" s="68"/>
    </row>
    <row r="14" spans="1:5" ht="24" x14ac:dyDescent="0.25">
      <c r="A14" s="28" t="s">
        <v>84</v>
      </c>
      <c r="B14" s="29">
        <v>38364.800000000003</v>
      </c>
      <c r="C14" s="29">
        <v>104.40814655072769</v>
      </c>
      <c r="D14" s="29">
        <v>121.34960825681401</v>
      </c>
      <c r="E14" s="68"/>
    </row>
    <row r="15" spans="1:5" ht="24" x14ac:dyDescent="0.25">
      <c r="A15" s="28" t="s">
        <v>85</v>
      </c>
      <c r="B15" s="29">
        <v>50562.1</v>
      </c>
      <c r="C15" s="29">
        <v>100.71088746569075</v>
      </c>
      <c r="D15" s="29">
        <v>114.83348020022346</v>
      </c>
      <c r="E15" s="68"/>
    </row>
    <row r="16" spans="1:5" ht="24" x14ac:dyDescent="0.25">
      <c r="A16" s="28" t="s">
        <v>86</v>
      </c>
      <c r="B16" s="29">
        <v>11559.099999999999</v>
      </c>
      <c r="C16" s="29">
        <v>103.83492455886112</v>
      </c>
      <c r="D16" s="29">
        <v>118.61935205804181</v>
      </c>
      <c r="E16" s="68"/>
    </row>
    <row r="17" spans="1:7" ht="4.5" customHeight="1" x14ac:dyDescent="0.25">
      <c r="A17" s="30"/>
      <c r="B17" s="29"/>
      <c r="C17" s="29"/>
      <c r="D17" s="29"/>
      <c r="E17" s="68"/>
    </row>
    <row r="18" spans="1:7" x14ac:dyDescent="0.25">
      <c r="A18" s="31" t="s">
        <v>87</v>
      </c>
      <c r="B18" s="29">
        <f>SUM(B7:B16)</f>
        <v>437735.19999999995</v>
      </c>
      <c r="C18" s="29">
        <v>102.79026426957208</v>
      </c>
      <c r="D18" s="29">
        <v>110.65764589923404</v>
      </c>
      <c r="E18" s="68"/>
    </row>
    <row r="19" spans="1:7" ht="5.25" customHeight="1" x14ac:dyDescent="0.25">
      <c r="A19" s="32"/>
      <c r="B19" s="29"/>
      <c r="C19" s="29"/>
      <c r="D19" s="29"/>
      <c r="E19" s="68"/>
    </row>
    <row r="20" spans="1:7" ht="13.8" x14ac:dyDescent="0.25">
      <c r="A20" s="31" t="s">
        <v>125</v>
      </c>
      <c r="B20" s="29">
        <v>43697.700000000004</v>
      </c>
      <c r="C20" s="29">
        <v>105.82387221690566</v>
      </c>
      <c r="D20" s="29">
        <v>131.28306659736643</v>
      </c>
      <c r="E20" s="68"/>
    </row>
    <row r="21" spans="1:7" ht="5.25" customHeight="1" x14ac:dyDescent="0.25">
      <c r="A21" s="33"/>
      <c r="B21" s="34"/>
      <c r="C21" s="34"/>
      <c r="D21" s="34"/>
    </row>
    <row r="22" spans="1:7" ht="18" customHeight="1" x14ac:dyDescent="0.25">
      <c r="A22" s="35" t="s">
        <v>103</v>
      </c>
      <c r="B22" s="151">
        <f>+B20+B18</f>
        <v>481432.89999999997</v>
      </c>
      <c r="C22" s="151">
        <v>103.01947145677283</v>
      </c>
      <c r="D22" s="151">
        <v>112.25844165897962</v>
      </c>
      <c r="E22" s="38"/>
    </row>
    <row r="23" spans="1:7" ht="6" customHeight="1" x14ac:dyDescent="0.25">
      <c r="A23" s="36"/>
      <c r="B23" s="34"/>
      <c r="C23" s="29"/>
      <c r="D23" s="34"/>
    </row>
    <row r="24" spans="1:7" x14ac:dyDescent="0.25">
      <c r="A24" s="41" t="s">
        <v>104</v>
      </c>
      <c r="B24" s="29">
        <f>+B25+B29</f>
        <v>386312.19999999995</v>
      </c>
      <c r="C24" s="29">
        <v>103.88673121413248</v>
      </c>
      <c r="D24" s="29">
        <v>108.45836206373767</v>
      </c>
      <c r="E24" s="68"/>
      <c r="F24" s="38"/>
    </row>
    <row r="25" spans="1:7" ht="25.8" x14ac:dyDescent="0.25">
      <c r="A25" s="55" t="s">
        <v>126</v>
      </c>
      <c r="B25" s="29">
        <f>+B26+B27+B28</f>
        <v>340591.69999999995</v>
      </c>
      <c r="C25" s="29">
        <v>102.50724195910188</v>
      </c>
      <c r="D25" s="29">
        <v>107.97493246646938</v>
      </c>
      <c r="E25" s="68"/>
    </row>
    <row r="26" spans="1:7" ht="24" x14ac:dyDescent="0.25">
      <c r="A26" s="56" t="s">
        <v>105</v>
      </c>
      <c r="B26" s="29">
        <v>299540.09999999998</v>
      </c>
      <c r="C26" s="29">
        <v>102.97082694156086</v>
      </c>
      <c r="D26" s="29">
        <v>107.37366553655627</v>
      </c>
      <c r="E26" s="68"/>
    </row>
    <row r="27" spans="1:7" ht="24" x14ac:dyDescent="0.25">
      <c r="A27" s="56" t="s">
        <v>106</v>
      </c>
      <c r="B27" s="29">
        <v>5951.3</v>
      </c>
      <c r="C27" s="29">
        <v>102.60360779867592</v>
      </c>
      <c r="D27" s="29">
        <v>117.4312831744904</v>
      </c>
      <c r="E27" s="84"/>
    </row>
    <row r="28" spans="1:7" ht="24" x14ac:dyDescent="0.25">
      <c r="A28" s="56" t="s">
        <v>107</v>
      </c>
      <c r="B28" s="29">
        <v>35100.300000000003</v>
      </c>
      <c r="C28" s="29">
        <v>98.550224261694098</v>
      </c>
      <c r="D28" s="29">
        <v>111.79080329445638</v>
      </c>
      <c r="E28" s="84"/>
      <c r="G28" s="38"/>
    </row>
    <row r="29" spans="1:7" ht="25.8" x14ac:dyDescent="0.25">
      <c r="A29" s="55" t="s">
        <v>127</v>
      </c>
      <c r="B29" s="29">
        <v>45720.5</v>
      </c>
      <c r="C29" s="29">
        <v>115.96752252534279</v>
      </c>
      <c r="D29" s="29">
        <v>112.20057473944081</v>
      </c>
      <c r="E29" s="68"/>
    </row>
    <row r="30" spans="1:7" ht="4.5" customHeight="1" x14ac:dyDescent="0.25">
      <c r="A30" s="57"/>
      <c r="B30" s="29"/>
      <c r="C30" s="29"/>
      <c r="D30" s="29"/>
      <c r="E30" s="68"/>
    </row>
    <row r="31" spans="1:7" x14ac:dyDescent="0.25">
      <c r="A31" s="41" t="s">
        <v>108</v>
      </c>
      <c r="B31" s="29">
        <v>122253.00428010648</v>
      </c>
      <c r="C31" s="29">
        <v>106.80399420099955</v>
      </c>
      <c r="D31" s="29">
        <v>118.84188992201663</v>
      </c>
      <c r="E31" s="68"/>
    </row>
    <row r="32" spans="1:7" x14ac:dyDescent="0.25">
      <c r="A32" s="41" t="s">
        <v>109</v>
      </c>
      <c r="B32" s="29"/>
      <c r="C32" s="29"/>
      <c r="D32" s="29"/>
      <c r="E32" s="68"/>
      <c r="F32" s="38"/>
    </row>
    <row r="33" spans="1:6" x14ac:dyDescent="0.25">
      <c r="A33" s="55" t="s">
        <v>95</v>
      </c>
      <c r="B33" s="29">
        <v>130296.89428010648</v>
      </c>
      <c r="C33" s="29">
        <v>121.42968890737065</v>
      </c>
      <c r="D33" s="29">
        <v>110.96679364959148</v>
      </c>
      <c r="E33" s="68"/>
    </row>
    <row r="34" spans="1:6" ht="6" customHeight="1" x14ac:dyDescent="0.25">
      <c r="A34" s="58"/>
      <c r="B34" s="29"/>
      <c r="C34" s="29"/>
      <c r="D34" s="29"/>
      <c r="E34" s="68"/>
    </row>
    <row r="35" spans="1:6" x14ac:dyDescent="0.25">
      <c r="A35" s="41" t="s">
        <v>97</v>
      </c>
      <c r="B35" s="29">
        <f>+B36-B37</f>
        <v>-27132.299999999988</v>
      </c>
      <c r="C35" s="70" t="s">
        <v>7</v>
      </c>
      <c r="D35" s="70" t="s">
        <v>7</v>
      </c>
      <c r="E35" s="68"/>
    </row>
    <row r="36" spans="1:6" x14ac:dyDescent="0.25">
      <c r="A36" s="41" t="s">
        <v>110</v>
      </c>
      <c r="B36" s="29">
        <v>158648.4</v>
      </c>
      <c r="C36" s="29">
        <v>98.228310791549205</v>
      </c>
      <c r="D36" s="29">
        <v>102.31532268830499</v>
      </c>
      <c r="E36" s="84"/>
    </row>
    <row r="37" spans="1:6" x14ac:dyDescent="0.25">
      <c r="A37" s="41" t="s">
        <v>111</v>
      </c>
      <c r="B37" s="29">
        <v>185780.69999999998</v>
      </c>
      <c r="C37" s="29">
        <v>102.49691129710028</v>
      </c>
      <c r="D37" s="29">
        <v>100.28528676042714</v>
      </c>
      <c r="E37" s="84"/>
      <c r="F37" s="38"/>
    </row>
    <row r="38" spans="1:6" ht="6.75" customHeight="1" x14ac:dyDescent="0.25">
      <c r="A38" s="59"/>
      <c r="B38" s="80"/>
      <c r="C38" s="80"/>
      <c r="D38" s="80"/>
      <c r="E38" s="68"/>
    </row>
    <row r="39" spans="1:6" ht="24.75" customHeight="1" x14ac:dyDescent="0.25">
      <c r="A39" s="245" t="s">
        <v>114</v>
      </c>
      <c r="B39" s="246"/>
      <c r="C39" s="246"/>
      <c r="D39" s="246"/>
      <c r="E39" s="68"/>
    </row>
    <row r="40" spans="1:6" ht="59.25" customHeight="1" x14ac:dyDescent="0.25">
      <c r="A40" s="245" t="s">
        <v>115</v>
      </c>
      <c r="B40" s="246"/>
      <c r="C40" s="246"/>
      <c r="D40" s="246"/>
      <c r="E40" s="68"/>
    </row>
    <row r="41" spans="1:6" ht="33.75" customHeight="1" x14ac:dyDescent="0.25">
      <c r="A41" s="245" t="s">
        <v>116</v>
      </c>
      <c r="B41" s="246"/>
      <c r="C41" s="246"/>
      <c r="D41" s="246"/>
      <c r="E41" s="68"/>
    </row>
    <row r="42" spans="1:6" x14ac:dyDescent="0.25">
      <c r="A42" s="45"/>
      <c r="B42" s="60"/>
      <c r="C42" s="45"/>
      <c r="D42" s="45"/>
      <c r="E42" s="68"/>
    </row>
    <row r="43" spans="1:6" x14ac:dyDescent="0.25">
      <c r="A43" s="45"/>
      <c r="B43" s="45"/>
      <c r="C43" s="45"/>
      <c r="D43" s="45"/>
      <c r="E43" s="68"/>
    </row>
    <row r="44" spans="1:6" x14ac:dyDescent="0.25">
      <c r="A44" s="45"/>
      <c r="B44" s="45"/>
      <c r="C44" s="45"/>
      <c r="D44" s="45"/>
      <c r="E44" s="68"/>
    </row>
    <row r="45" spans="1:6" x14ac:dyDescent="0.25">
      <c r="A45" s="45"/>
      <c r="B45" s="45"/>
      <c r="C45" s="45"/>
      <c r="D45" s="45"/>
      <c r="E45" s="68"/>
    </row>
  </sheetData>
  <mergeCells count="3">
    <mergeCell ref="A39:D39"/>
    <mergeCell ref="A40:D40"/>
    <mergeCell ref="A41:D41"/>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Tabel 1</vt:lpstr>
      <vt:lpstr>Grafic 1</vt:lpstr>
      <vt:lpstr>Sursa grafic 1</vt:lpstr>
      <vt:lpstr>Grafic 2</vt:lpstr>
      <vt:lpstr>Tabel 2</vt:lpstr>
      <vt:lpstr>Tabel 3</vt:lpstr>
      <vt:lpstr>Tabel 4</vt:lpstr>
      <vt:lpstr>Tabel 5</vt:lpstr>
      <vt:lpstr>Tabel 6</vt:lpstr>
      <vt:lpstr>Tabel 7</vt:lpstr>
      <vt:lpstr>Tabel 8</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2023-04-05T06:23:28Z</cp:lastPrinted>
  <dcterms:created xsi:type="dcterms:W3CDTF">2015-05-11T12:08:00Z</dcterms:created>
  <dcterms:modified xsi:type="dcterms:W3CDTF">2024-04-05T06:46:48Z</dcterms:modified>
</cp:coreProperties>
</file>