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mc:AlternateContent xmlns:mc="http://schemas.openxmlformats.org/markup-compatibility/2006">
    <mc:Choice Requires="x15">
      <x15ac:absPath xmlns:x15ac="http://schemas.microsoft.com/office/spreadsheetml/2010/11/ac" url="D:\backupPC\diskD\ANII ESA 2010\TRIMESTRE 2017-\Trimestre_2022\T3\t+90(p2)\comunicat\romana\"/>
    </mc:Choice>
  </mc:AlternateContent>
  <xr:revisionPtr revIDLastSave="0" documentId="13_ncr:1_{9597BE3A-33A2-4E34-8125-5A5ABBA4CDDA}" xr6:coauthVersionLast="36" xr6:coauthVersionMax="36" xr10:uidLastSave="{00000000-0000-0000-0000-000000000000}"/>
  <bookViews>
    <workbookView xWindow="10245" yWindow="32760" windowWidth="10290" windowHeight="8115" activeTab="6" xr2:uid="{00000000-000D-0000-FFFF-FFFF00000000}"/>
  </bookViews>
  <sheets>
    <sheet name="Tabel 1" sheetId="1" r:id="rId1"/>
    <sheet name="Grafic 1" sheetId="2" r:id="rId2"/>
    <sheet name="Tabel 2" sheetId="6" r:id="rId3"/>
    <sheet name="Tabel 3" sheetId="5" r:id="rId4"/>
    <sheet name="Tabel 4" sheetId="8" r:id="rId5"/>
    <sheet name="Tabel 5" sheetId="7" r:id="rId6"/>
    <sheet name="Tabel 6" sheetId="4" r:id="rId7"/>
    <sheet name="Tabel 7" sheetId="3" r:id="rId8"/>
    <sheet name="Tabel 8" sheetId="9" r:id="rId9"/>
  </sheets>
  <calcPr calcId="191029"/>
</workbook>
</file>

<file path=xl/calcChain.xml><?xml version="1.0" encoding="utf-8"?>
<calcChain xmlns="http://schemas.openxmlformats.org/spreadsheetml/2006/main">
  <c r="C17" i="7" l="1"/>
  <c r="B18" i="9"/>
  <c r="B22" i="9" s="1"/>
  <c r="B25" i="9"/>
  <c r="B24" i="9"/>
  <c r="B35" i="9"/>
  <c r="B18" i="3"/>
  <c r="B27" i="3"/>
  <c r="B26" i="3" s="1"/>
  <c r="B41" i="3" s="1"/>
  <c r="B37" i="3"/>
  <c r="B18" i="4"/>
  <c r="B22" i="4"/>
  <c r="B25" i="4"/>
  <c r="B24" i="4"/>
  <c r="B35" i="4"/>
  <c r="B8" i="7"/>
  <c r="B7" i="7"/>
  <c r="C8" i="7"/>
  <c r="C7" i="7"/>
  <c r="C22" i="7"/>
  <c r="D8" i="7"/>
  <c r="D7" i="7"/>
  <c r="E8" i="7"/>
  <c r="E7" i="7"/>
  <c r="B17" i="7"/>
  <c r="B22" i="7"/>
  <c r="D17" i="7"/>
  <c r="E17" i="7"/>
  <c r="B18" i="8"/>
  <c r="B23" i="8"/>
  <c r="C18" i="8"/>
  <c r="C23" i="8"/>
  <c r="D18" i="8"/>
  <c r="D23" i="8" s="1"/>
  <c r="E18" i="8"/>
  <c r="E23" i="8"/>
  <c r="F5" i="5"/>
  <c r="F6" i="5"/>
  <c r="F7" i="5" s="1"/>
  <c r="C7" i="5"/>
  <c r="D7" i="5"/>
  <c r="E7" i="5"/>
  <c r="C10" i="5"/>
  <c r="D10" i="5"/>
  <c r="E10" i="5"/>
  <c r="F10" i="5"/>
  <c r="F5" i="6"/>
  <c r="F6" i="6"/>
  <c r="F7" i="6" s="1"/>
  <c r="C7" i="6"/>
  <c r="D7" i="6"/>
  <c r="E7" i="6"/>
  <c r="C10" i="6"/>
  <c r="D10" i="6"/>
  <c r="E10" i="6"/>
  <c r="C13" i="6"/>
  <c r="D13" i="6"/>
  <c r="E13" i="6"/>
  <c r="F13" i="6"/>
  <c r="D22" i="7"/>
  <c r="B22" i="3"/>
  <c r="E22" i="7"/>
</calcChain>
</file>

<file path=xl/sharedStrings.xml><?xml version="1.0" encoding="utf-8"?>
<sst xmlns="http://schemas.openxmlformats.org/spreadsheetml/2006/main" count="306" uniqueCount="177">
  <si>
    <t>Trim. I</t>
  </si>
  <si>
    <t>Trim. II</t>
  </si>
  <si>
    <t>Trim. III</t>
  </si>
  <si>
    <t>Trim. IV</t>
  </si>
  <si>
    <t>An</t>
  </si>
  <si>
    <t xml:space="preserve">- în % faţă de trimestrul precedent - </t>
  </si>
  <si>
    <t xml:space="preserve">- în % faţă de perioada corespunzătoare din anul precedent - </t>
  </si>
  <si>
    <t>-</t>
  </si>
  <si>
    <t xml:space="preserve">  Serie brută</t>
  </si>
  <si>
    <t xml:space="preserve">  Serie ajustată sezonier</t>
  </si>
  <si>
    <t>Tabel 1: Evoluţia Produsului intern brut trimestrial</t>
  </si>
  <si>
    <t>Perioada</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</si>
  <si>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</si>
  <si>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</si>
  <si>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</si>
  <si>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</si>
  <si>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</si>
  <si>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</si>
  <si>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</si>
  <si>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</si>
  <si>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</si>
  <si>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</si>
  <si>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</si>
  <si>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</si>
  <si>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</si>
  <si>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</si>
  <si>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</si>
  <si>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</si>
  <si>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</si>
  <si>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</si>
  <si>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</si>
  <si>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</si>
  <si>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</si>
  <si>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</si>
  <si>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</si>
  <si>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</si>
  <si>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</si>
  <si>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</si>
  <si>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</si>
  <si>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</si>
  <si>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</si>
  <si>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</si>
  <si>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</si>
  <si>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</si>
  <si>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</si>
  <si>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</si>
  <si>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</si>
  <si>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</si>
  <si>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</si>
  <si>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</si>
  <si>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</si>
  <si>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</si>
  <si>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</si>
  <si>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</si>
  <si>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</si>
  <si>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</si>
  <si>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</si>
  <si>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</si>
  <si>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</si>
  <si>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</si>
  <si>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</si>
  <si>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</si>
  <si>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</si>
  <si>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</si>
  <si>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</si>
  <si>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</si>
  <si>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</si>
  <si>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</si>
  <si>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</si>
  <si>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</si>
  <si>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</si>
  <si>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</si>
  <si>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</si>
  <si>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Indici de volum - %</t>
  </si>
  <si>
    <t>Agricultura</t>
  </si>
  <si>
    <t>Industrie</t>
  </si>
  <si>
    <t>Constructii</t>
  </si>
  <si>
    <t>Servicii</t>
  </si>
  <si>
    <t>Produs intern brut</t>
  </si>
  <si>
    <t>Impozite nete pe produs</t>
  </si>
  <si>
    <t>Agricultură, silvicultură şi pescuit</t>
  </si>
  <si>
    <t>Construcţii</t>
  </si>
  <si>
    <t xml:space="preserve">Comerţ cu ridicata și cu amănuntul; repararea autovehiculelor şi motocicletelor;  transport şi depozitare; hoteluri şi restaurante </t>
  </si>
  <si>
    <t>Informații și comunicații</t>
  </si>
  <si>
    <t>Intermedieri financiare şi asigurări</t>
  </si>
  <si>
    <t>Tranzacţii imobiliare</t>
  </si>
  <si>
    <t>Activități profesionale, științifice și tehnice; activități de servicii administrative și activități de servicii suport</t>
  </si>
  <si>
    <t>Administrație publică și apărare; asigurări sociale din sistemul public; învățământ; sănătate și asistență socială</t>
  </si>
  <si>
    <t>Activități de spectacole, culturale și recreative; reparații de produse de uz casnic și alte servicii</t>
  </si>
  <si>
    <t>Valoarea adăugată brută – total</t>
  </si>
  <si>
    <t>Produsul intern brut</t>
  </si>
  <si>
    <t>Contributia la formarea PIB - %</t>
  </si>
  <si>
    <t>Consumul final  efectiv total</t>
  </si>
  <si>
    <t xml:space="preserve">   Consum final individual efectiv al
   gospodăriilor populaţiei</t>
  </si>
  <si>
    <t xml:space="preserve">        Cheltuiala pentru consumul final al
        gospodăriilor populaţiei</t>
  </si>
  <si>
    <t xml:space="preserve">        Cheltuiala pentru consumul final
        individual al administraţiilor publice</t>
  </si>
  <si>
    <t xml:space="preserve">   Consumul final colectiv efectiv al
   administraţiilor publice</t>
  </si>
  <si>
    <t>Formarea brută de capital fix</t>
  </si>
  <si>
    <t>Variaţia stocurilor</t>
  </si>
  <si>
    <t>Exportul net de bunuri şi servicii</t>
  </si>
  <si>
    <t xml:space="preserve">    Exportul de bunuri şi servicii</t>
  </si>
  <si>
    <t xml:space="preserve">    Importul de bunuri şi servicii</t>
  </si>
  <si>
    <t xml:space="preserve">  - serie brută - </t>
  </si>
  <si>
    <t>Realizări – milioane lei preţuri curente -</t>
  </si>
  <si>
    <t xml:space="preserve">Comerţ cu ridicata și cu amănuntul; repararea autovehiculelor şi motocicletelor; transport şi depozitare; hoteluri şi restaurante </t>
  </si>
  <si>
    <t>Produs Intern Brut</t>
  </si>
  <si>
    <t>Consum final efectiv</t>
  </si>
  <si>
    <t>Cheltuiala pentru consumul final al gospodăriilor populaţiei</t>
  </si>
  <si>
    <t>Cheltuiala pentru consumul final al instituţiilor fără scop lucrativ în serviciul gospodăriilor populaţiei</t>
  </si>
  <si>
    <t>Cheltuiala pentru consumul final individual al administraţiilor publice</t>
  </si>
  <si>
    <t>Formarea brută de capital</t>
  </si>
  <si>
    <t xml:space="preserve">din care: </t>
  </si>
  <si>
    <t xml:space="preserve">   Export de bunuri şi servicii</t>
  </si>
  <si>
    <t xml:space="preserve">   Import de bunuri şi servicii</t>
  </si>
  <si>
    <t xml:space="preserve"> - serie ajustată sezonier şi în funcţie de numărul de zile lucrătoare- </t>
  </si>
  <si>
    <t>Discrepanță statistică</t>
  </si>
  <si>
    <t>1) Reprezintă diferenţa dintre impozitele pe produs datorate la bugetul de stat (TVA, accize, alte impozite) şi subvenţiile pe produs plătite de la bugetul de stat.</t>
  </si>
  <si>
    <t>2) Cuprinde: cheltuielile gospodăriilor populaţiei pentru cumpărarea de bunuri şi servicii în scopul satisfacerii nevoilor membrilor lor, cheltuiala pentru consum individual al administraţiilor publice (învăţământ, sănătate, securitate socială şi acţiuni sociale, cultură, sport, activităţi recreative, colectarea de deşeuri menajere) şi cheltuiala pentru consum individual al instituţiilor fără scop lucrativ în serviciul gospodăriilor populaţiei (organizaţii religioase, sindicate, partide politice, uniuni, fundaţii, asociaţii culturale şi sportive).</t>
  </si>
  <si>
    <t>3) Cuprinde cheltuiala pentru consum colectiv al administraţiilor publice (servicii publice generale, apărare naţională şi securitatea teritoriului, menţinerea ordinii şi securităţii publice, activităţi legislative şi de reglementare, cercetare şi dezvoltare, etc.).</t>
  </si>
  <si>
    <t>Contribuţia la creşterea PIB - %</t>
  </si>
  <si>
    <t>Milioane lei preţuri curente</t>
  </si>
  <si>
    <t>Provizoriu (2)</t>
  </si>
  <si>
    <t xml:space="preserve">Diferenţe </t>
  </si>
  <si>
    <t>In % faţă de perioada corespunzătoare
din anul precedent</t>
  </si>
  <si>
    <t>Contribuţia la formarea PIB - %</t>
  </si>
  <si>
    <t>In % faţă de trimestrul precedent</t>
  </si>
  <si>
    <t xml:space="preserve">        Cheltuiala pentru consumul final al
        instituţiilor fără scop lucrativ în
        serviciul gospodăriilor populaţiei</t>
  </si>
  <si>
    <r>
      <t xml:space="preserve">Impozite nete pe produs </t>
    </r>
    <r>
      <rPr>
        <vertAlign val="superscript"/>
        <sz val="9"/>
        <rFont val="Calibri"/>
        <family val="2"/>
      </rPr>
      <t>1)</t>
    </r>
  </si>
  <si>
    <r>
      <t xml:space="preserve">Consum final individual efectiv al gospodăriilor populaţiei </t>
    </r>
    <r>
      <rPr>
        <vertAlign val="superscript"/>
        <sz val="9"/>
        <rFont val="Calibri"/>
        <family val="2"/>
      </rPr>
      <t>2)</t>
    </r>
    <r>
      <rPr>
        <sz val="9"/>
        <rFont val="Calibri"/>
        <family val="2"/>
      </rPr>
      <t xml:space="preserve"> </t>
    </r>
  </si>
  <si>
    <r>
      <t xml:space="preserve">Consum final colectiv efectiv al administraţiilor publice </t>
    </r>
    <r>
      <rPr>
        <vertAlign val="superscript"/>
        <sz val="9"/>
        <rFont val="Calibri"/>
        <family val="2"/>
      </rPr>
      <t>3)</t>
    </r>
    <r>
      <rPr>
        <sz val="9"/>
        <rFont val="Calibri"/>
        <family val="2"/>
      </rPr>
      <t xml:space="preserve"> </t>
    </r>
  </si>
  <si>
    <t>2015T2</t>
  </si>
  <si>
    <t>2015T3</t>
  </si>
  <si>
    <t>1.I-30.IX</t>
  </si>
  <si>
    <t>2015T4</t>
  </si>
  <si>
    <t>2016T1</t>
  </si>
  <si>
    <t>2016T2</t>
  </si>
  <si>
    <t>2016T3</t>
  </si>
  <si>
    <t>2016T4</t>
  </si>
  <si>
    <t>2017T1</t>
  </si>
  <si>
    <t>2017T2</t>
  </si>
  <si>
    <t>2017T3</t>
  </si>
  <si>
    <t>2017T4</t>
  </si>
  <si>
    <t>2018T1</t>
  </si>
  <si>
    <t>2018T3</t>
  </si>
  <si>
    <t>2018T2</t>
  </si>
  <si>
    <t>2018T4</t>
  </si>
  <si>
    <t>2019T1</t>
  </si>
  <si>
    <t>2019T2</t>
  </si>
  <si>
    <t>2019T3</t>
  </si>
  <si>
    <t>2019T4</t>
  </si>
  <si>
    <t>2020T1</t>
  </si>
  <si>
    <t>2020T2</t>
  </si>
  <si>
    <t>2020T3</t>
  </si>
  <si>
    <t>Provizoriu (1)</t>
  </si>
  <si>
    <t xml:space="preserve">Provizoriu (1) </t>
  </si>
  <si>
    <t>2020T4</t>
  </si>
  <si>
    <t>2021T1</t>
  </si>
  <si>
    <t>2021T2</t>
  </si>
  <si>
    <t>2021T3</t>
  </si>
  <si>
    <t>Tabel 2: Produsul intern brut trimestrial, în perioada 1.I-30.IX 2022 - serie ajustată sezonier</t>
  </si>
  <si>
    <t>Tabel 8: PRODUSUL INTERN BRUT PE CATEGORII DE RESURSE ŞI UTILIZĂRI, ÎN PERIOADA 1.I-30.IX 2022</t>
  </si>
  <si>
    <t>Indici de volum
 – în % faţă de perioada 
1.I-30.IX 2021</t>
  </si>
  <si>
    <t>Indici de preţ  
– în % faţă de perioada 
1.I-30.IX 2021</t>
  </si>
  <si>
    <t>Tabel 7: PRODUSUL INTERN BRUT PE CATEGORII DE RESURSE ŞI UTILIZĂRI, ÎN TRIMESTRUL III 2022</t>
  </si>
  <si>
    <t>Indici de volum
 – în % faţă de trimestrul II 2022</t>
  </si>
  <si>
    <t>Indici de preţ  
– în % faţă de trimestrul II 2022</t>
  </si>
  <si>
    <t>Tabel 6: PRODUSUL INTERN BRUT PE CATEGORII DE RESURSE ŞI UTILIZĂRI, ÎN TRIMESTRUL III 2022</t>
  </si>
  <si>
    <t>Indici de volum
 – în % faţă de trimestrul III 2021</t>
  </si>
  <si>
    <t>Indici de preţ  
– în % faţă de trimestrul III 2021</t>
  </si>
  <si>
    <t>Tabel 5: Contribuţia categoriilor de utilizări la formarea şi creşterea Produsului intern brut, 
                 în trimestrul III 2022</t>
  </si>
  <si>
    <t>Tabel 4: Contribuţia categoriilor de resurse la formarea şi creşterea Produsului intern brut,
                 în trimestrul III 2022</t>
  </si>
  <si>
    <t xml:space="preserve">Tabel 3: Produsul intern brut trimestrial, în perioada 1.I-30.IX 2022 - serie brută </t>
  </si>
  <si>
    <t>Grafic 1:Produsul intern brut trimestrial al Romaniei, in perioada 2000-2022 (date ajustate sezonier)
             (media trimestriala a anului 2000=100)</t>
  </si>
  <si>
    <t>2021T4</t>
  </si>
  <si>
    <t>2022T1</t>
  </si>
  <si>
    <t>2022T2</t>
  </si>
  <si>
    <t>2022T3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</si>
</sst>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name val="Arial"/>
    </font>
    <font>
      <sz val="11"/>
      <color theme="1"/>
      <name val="Calibri"/>
      <family val="2"/>
      <scheme val="minor"/>
    </font>
    <font>
      <sz val="8"/>
      <name val="Arial"/>
      <family val="2"/>
    </font>
    <font>
      <sz val="10"/>
      <name val="Arial"/>
      <family val="2"/>
    </font>
    <font>
      <sz val="10"/>
      <name val="MS Sans Serif"/>
    </font>
    <font>
      <b/>
      <sz val="10"/>
      <name val="Calibri"/>
      <family val="2"/>
    </font>
    <font>
      <sz val="10"/>
      <name val="Calibri"/>
      <family val="2"/>
    </font>
    <font>
      <sz val="12"/>
      <name val="Calibri"/>
      <family val="2"/>
    </font>
    <font>
      <sz val="8"/>
      <name val="Calibri"/>
      <family val="2"/>
    </font>
    <font>
      <b/>
      <sz val="9"/>
      <name val="Calibri"/>
      <family val="2"/>
    </font>
    <font>
      <sz val="9"/>
      <name val="Calibri"/>
      <family val="2"/>
    </font>
    <font>
      <i/>
      <vertAlign val="superscript"/>
      <sz val="9"/>
      <name val="Calibri"/>
      <family val="2"/>
    </font>
    <font>
      <i/>
      <sz val="9"/>
      <name val="Calibri"/>
      <family val="2"/>
    </font>
    <font>
      <vertAlign val="superscript"/>
      <sz val="9"/>
      <name val="Calibri"/>
      <family val="2"/>
    </font>
    <font>
      <i/>
      <sz val="10"/>
      <name val="Calibri"/>
      <family val="2"/>
    </font>
    <font>
      <b/>
      <sz val="11"/>
      <name val="Calibri"/>
      <family val="2"/>
    </font>
    <font>
      <sz val="11"/>
      <name val="Calibri"/>
      <family val="2"/>
    </font>
    <font>
      <sz val="11"/>
      <name val="Arial"/>
      <family val="2"/>
    </font>
    <font>
      <sz val="10"/>
      <name val="Times New Roman"/>
      <family val="1"/>
    </font>
    <font>
      <sz val="11"/>
      <color indexed="8"/>
      <name val="Calibri"/>
      <family val="2"/>
    </font>
    <font>
      <u/>
      <sz val="8"/>
      <color indexed="12"/>
      <name val="Arial"/>
      <family val="2"/>
    </font>
    <font>
      <sz val="10"/>
      <color indexed="8"/>
      <name val="Arial"/>
      <family val="2"/>
    </font>
  </fonts>
  <fills count="3">
    <fill>
      <patternFill patternType="none"/>
    </fill>
    <fill>
      <patternFill patternType="gray125"/>
    </fill>
    <fill>
      <patternFill patternType="solid">
        <fgColor indexed="22"/>
        <bgColor indexed="64"/>
      </patternFill>
    </fill>
  </fills>
  <borders count="53">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84">
    <xf numFmtId="0" fontId="0" fillId="0" borderId="0"/>
    <xf numFmtId="0" fontId="4"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2" fillId="0" borderId="0"/>
    <xf numFmtId="0" fontId="3" fillId="0" borderId="0"/>
    <xf numFmtId="0" fontId="18" fillId="0" borderId="0"/>
    <xf numFmtId="0" fontId="18" fillId="0" borderId="0"/>
    <xf numFmtId="0" fontId="3" fillId="0" borderId="0"/>
    <xf numFmtId="0" fontId="3" fillId="0" borderId="0"/>
    <xf numFmtId="0" fontId="2" fillId="0" borderId="0"/>
    <xf numFmtId="0" fontId="19" fillId="0" borderId="0"/>
    <xf numFmtId="0" fontId="3" fillId="0" borderId="0"/>
    <xf numFmtId="0" fontId="3" fillId="0" borderId="0"/>
    <xf numFmtId="0" fontId="3" fillId="0" borderId="0"/>
    <xf numFmtId="0" fontId="3"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19" fillId="0" borderId="0"/>
    <xf numFmtId="0" fontId="19" fillId="0" borderId="0"/>
    <xf numFmtId="0" fontId="1" fillId="0" borderId="0"/>
    <xf numFmtId="0" fontId="19"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cellStyleXfs>
  <cellXfs count="208">
    <xf numFmtId="0" fontId="0" fillId="0" borderId="0" xfId="0"/>
    <xf numFmtId="0" fontId="6" fillId="0" borderId="0" xfId="0" applyFont="1"/>
    <xf numFmtId="0" fontId="6" fillId="0" borderId="0" xfId="0" applyFont="1" applyBorder="1"/>
    <xf numFmtId="0" fontId="7" fillId="0" borderId="0" xfId="0" applyFont="1"/>
    <xf numFmtId="164" fontId="7" fillId="0" borderId="0" xfId="3" applyNumberFormat="1" applyFont="1"/>
    <xf numFmtId="0" fontId="6" fillId="0" borderId="1" xfId="0" applyFont="1" applyBorder="1"/>
    <xf numFmtId="0" fontId="6" fillId="0" borderId="3" xfId="0" applyFont="1" applyBorder="1"/>
    <xf numFmtId="0" fontId="6" fillId="0" borderId="4" xfId="0" applyFont="1" applyBorder="1"/>
    <xf numFmtId="0" fontId="6" fillId="0" borderId="4" xfId="0" applyFont="1" applyBorder="1" applyAlignment="1">
      <alignment horizontal="left" vertical="top" wrapText="1" indent="1"/>
    </xf>
    <xf numFmtId="164" fontId="6" fillId="0" borderId="4" xfId="0" applyNumberFormat="1" applyFont="1" applyFill="1" applyBorder="1" applyAlignment="1">
      <alignment vertical="justify" wrapText="1"/>
    </xf>
    <xf numFmtId="0" fontId="5" fillId="0" borderId="4" xfId="0" applyFont="1" applyBorder="1"/>
    <xf numFmtId="0" fontId="6" fillId="2" borderId="1" xfId="0" applyFont="1" applyFill="1" applyBorder="1"/>
    <xf numFmtId="0" fontId="5" fillId="2" borderId="4" xfId="0" applyFont="1" applyFill="1" applyBorder="1"/>
    <xf numFmtId="0" fontId="6" fillId="2" borderId="3" xfId="0" applyFont="1" applyFill="1" applyBorder="1"/>
    <xf numFmtId="164" fontId="5" fillId="0" borderId="5" xfId="0" applyNumberFormat="1" applyFont="1" applyBorder="1" applyAlignment="1">
      <alignment horizontal="right" vertical="center" indent="2"/>
    </xf>
    <xf numFmtId="164" fontId="5" fillId="0" borderId="6" xfId="0" applyNumberFormat="1" applyFont="1" applyBorder="1" applyAlignment="1">
      <alignment horizontal="right" vertical="center" indent="2"/>
    </xf>
    <xf numFmtId="164" fontId="5" fillId="0" borderId="4" xfId="0" applyNumberFormat="1" applyFont="1" applyFill="1" applyBorder="1" applyAlignment="1">
      <alignment vertical="justify"/>
    </xf>
    <xf numFmtId="164" fontId="6" fillId="0" borderId="4" xfId="0" applyNumberFormat="1" applyFont="1" applyFill="1" applyBorder="1" applyAlignment="1">
      <alignment vertical="justify"/>
    </xf>
    <xf numFmtId="164" fontId="6" fillId="0" borderId="6" xfId="0" applyNumberFormat="1" applyFont="1" applyFill="1" applyBorder="1" applyAlignment="1">
      <alignment horizontal="right" indent="2"/>
    </xf>
    <xf numFmtId="164" fontId="6" fillId="0" borderId="6" xfId="0" applyNumberFormat="1" applyFont="1" applyBorder="1" applyAlignment="1">
      <alignment horizontal="right" indent="2"/>
    </xf>
    <xf numFmtId="164" fontId="6" fillId="2" borderId="7" xfId="0" applyNumberFormat="1" applyFont="1" applyFill="1" applyBorder="1" applyAlignment="1">
      <alignment horizontal="right" indent="2"/>
    </xf>
    <xf numFmtId="164" fontId="6" fillId="2" borderId="8" xfId="0" applyNumberFormat="1" applyFont="1" applyFill="1" applyBorder="1" applyAlignment="1">
      <alignment horizontal="right" indent="2"/>
    </xf>
    <xf numFmtId="164" fontId="5" fillId="2" borderId="5" xfId="0" applyNumberFormat="1" applyFont="1" applyFill="1" applyBorder="1" applyAlignment="1">
      <alignment horizontal="right" indent="2"/>
    </xf>
    <xf numFmtId="164" fontId="5" fillId="2" borderId="6" xfId="0" applyNumberFormat="1" applyFont="1" applyFill="1" applyBorder="1" applyAlignment="1">
      <alignment horizontal="right" indent="2"/>
    </xf>
    <xf numFmtId="164" fontId="6" fillId="2" borderId="9" xfId="0" applyNumberFormat="1" applyFont="1" applyFill="1" applyBorder="1" applyAlignment="1">
      <alignment horizontal="right" indent="2"/>
    </xf>
    <xf numFmtId="164" fontId="6" fillId="2" borderId="10" xfId="0" applyNumberFormat="1" applyFont="1" applyFill="1" applyBorder="1" applyAlignment="1">
      <alignment horizontal="right" indent="2"/>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10" fillId="0" borderId="0" xfId="0" applyFont="1" applyBorder="1"/>
    <xf numFmtId="0" fontId="10" fillId="0" borderId="0" xfId="0" applyFont="1"/>
    <xf numFmtId="0" fontId="9" fillId="0" borderId="0" xfId="0" applyFont="1" applyAlignment="1">
      <alignment horizontal="right"/>
    </xf>
    <xf numFmtId="0" fontId="10" fillId="0" borderId="11" xfId="0" applyFont="1" applyBorder="1" applyAlignment="1">
      <alignment vertical="top" wrapText="1"/>
    </xf>
    <xf numFmtId="0" fontId="10" fillId="0" borderId="11" xfId="0" applyFont="1" applyBorder="1" applyAlignment="1">
      <alignment horizontal="center" vertical="top" wrapText="1"/>
    </xf>
    <xf numFmtId="0" fontId="10" fillId="0" borderId="12" xfId="0" applyFont="1" applyBorder="1" applyAlignment="1">
      <alignment vertical="top" wrapText="1"/>
    </xf>
    <xf numFmtId="0" fontId="10" fillId="0" borderId="12" xfId="0" applyFont="1" applyBorder="1" applyAlignment="1">
      <alignment horizontal="right" wrapText="1" indent="2"/>
    </xf>
    <xf numFmtId="0" fontId="10" fillId="0" borderId="12" xfId="0" applyFont="1" applyBorder="1" applyAlignment="1">
      <alignment horizontal="left" vertical="top" wrapText="1" indent="1"/>
    </xf>
    <xf numFmtId="164" fontId="10" fillId="0" borderId="12" xfId="0" applyNumberFormat="1" applyFont="1" applyFill="1" applyBorder="1" applyAlignment="1">
      <alignment horizontal="right" wrapText="1" indent="1"/>
    </xf>
    <xf numFmtId="164" fontId="10" fillId="0" borderId="12" xfId="0" applyNumberFormat="1" applyFont="1" applyFill="1" applyBorder="1" applyAlignment="1">
      <alignment horizontal="right" wrapText="1" indent="2"/>
    </xf>
    <xf numFmtId="0" fontId="11" fillId="0" borderId="12" xfId="0" applyFont="1" applyBorder="1" applyAlignment="1">
      <alignment horizontal="left" wrapText="1" indent="1"/>
    </xf>
    <xf numFmtId="0" fontId="10" fillId="0" borderId="12" xfId="0" applyFont="1" applyBorder="1" applyAlignment="1">
      <alignment horizontal="left" wrapText="1" indent="1"/>
    </xf>
    <xf numFmtId="0" fontId="12" fillId="0" borderId="12" xfId="0" applyFont="1" applyBorder="1" applyAlignment="1">
      <alignment horizontal="left" vertical="top" wrapText="1" indent="1"/>
    </xf>
    <xf numFmtId="0" fontId="11" fillId="0" borderId="12" xfId="0" applyFont="1" applyBorder="1" applyAlignment="1">
      <alignment wrapText="1"/>
    </xf>
    <xf numFmtId="164" fontId="10" fillId="0" borderId="12" xfId="0" applyNumberFormat="1" applyFont="1" applyBorder="1" applyAlignment="1">
      <alignment horizontal="right" wrapText="1" indent="1"/>
    </xf>
    <xf numFmtId="164" fontId="10" fillId="0" borderId="12" xfId="0" applyNumberFormat="1" applyFont="1" applyBorder="1" applyAlignment="1">
      <alignment horizontal="right" wrapText="1" indent="2"/>
    </xf>
    <xf numFmtId="0" fontId="9" fillId="2" borderId="11" xfId="0" applyFont="1" applyFill="1" applyBorder="1" applyAlignment="1">
      <alignment horizontal="left" vertical="center" wrapText="1"/>
    </xf>
    <xf numFmtId="164" fontId="10" fillId="0" borderId="12" xfId="0" applyNumberFormat="1" applyFont="1" applyBorder="1" applyAlignment="1">
      <alignment horizontal="left" vertical="top" wrapText="1" indent="1"/>
    </xf>
    <xf numFmtId="0" fontId="10" fillId="0" borderId="12" xfId="0" applyFont="1" applyBorder="1" applyAlignment="1">
      <alignment horizontal="left" vertical="top" wrapText="1" indent="2"/>
    </xf>
    <xf numFmtId="164" fontId="10" fillId="0" borderId="0" xfId="0" applyNumberFormat="1" applyFont="1"/>
    <xf numFmtId="0" fontId="10" fillId="0" borderId="12" xfId="0" applyFont="1" applyBorder="1" applyAlignment="1">
      <alignment horizontal="left" vertical="top" wrapText="1" indent="3"/>
    </xf>
    <xf numFmtId="0" fontId="11" fillId="0" borderId="12" xfId="0" applyFont="1" applyBorder="1" applyAlignment="1">
      <alignment horizontal="left" vertical="top" wrapText="1" indent="2"/>
    </xf>
    <xf numFmtId="0" fontId="10" fillId="0" borderId="12" xfId="0" applyFont="1" applyFill="1" applyBorder="1" applyAlignment="1">
      <alignment horizontal="left" vertical="top" wrapText="1" indent="1"/>
    </xf>
    <xf numFmtId="0" fontId="12" fillId="0" borderId="12" xfId="0" applyFont="1" applyBorder="1" applyAlignment="1">
      <alignment horizontal="left" vertical="top" wrapText="1" indent="2"/>
    </xf>
    <xf numFmtId="164" fontId="10" fillId="0" borderId="12" xfId="0" quotePrefix="1" applyNumberFormat="1" applyFont="1" applyFill="1" applyBorder="1" applyAlignment="1">
      <alignment horizontal="right" wrapText="1" indent="2"/>
    </xf>
    <xf numFmtId="164" fontId="12" fillId="0" borderId="13" xfId="0" applyNumberFormat="1" applyFont="1" applyBorder="1" applyAlignment="1">
      <alignment horizontal="left" vertical="top" wrapText="1" indent="1"/>
    </xf>
    <xf numFmtId="164" fontId="10" fillId="0" borderId="0" xfId="0" applyNumberFormat="1" applyFont="1" applyBorder="1"/>
    <xf numFmtId="0" fontId="10" fillId="0" borderId="0" xfId="0" applyFont="1" applyFill="1" applyBorder="1"/>
    <xf numFmtId="0" fontId="9" fillId="0" borderId="0" xfId="0" applyFont="1" applyFill="1" applyAlignment="1">
      <alignment horizontal="right"/>
    </xf>
    <xf numFmtId="0" fontId="10" fillId="0" borderId="11" xfId="0" applyFont="1" applyFill="1" applyBorder="1" applyAlignment="1">
      <alignment vertical="top" wrapText="1"/>
    </xf>
    <xf numFmtId="0" fontId="10" fillId="0" borderId="11" xfId="0" applyFont="1" applyFill="1" applyBorder="1" applyAlignment="1">
      <alignment horizontal="center" vertical="top" wrapText="1"/>
    </xf>
    <xf numFmtId="0" fontId="10" fillId="0" borderId="12" xfId="0" applyFont="1" applyFill="1" applyBorder="1" applyAlignment="1">
      <alignment vertical="top" wrapText="1"/>
    </xf>
    <xf numFmtId="0" fontId="10" fillId="0" borderId="12" xfId="0" applyFont="1" applyFill="1" applyBorder="1" applyAlignment="1">
      <alignment horizontal="right" wrapText="1" indent="2"/>
    </xf>
    <xf numFmtId="0" fontId="11" fillId="0" borderId="12" xfId="0" applyFont="1" applyFill="1" applyBorder="1" applyAlignment="1">
      <alignment horizontal="left" wrapText="1" indent="1"/>
    </xf>
    <xf numFmtId="0" fontId="10" fillId="0" borderId="12" xfId="0" applyFont="1" applyFill="1" applyBorder="1" applyAlignment="1">
      <alignment horizontal="left" wrapText="1" indent="1"/>
    </xf>
    <xf numFmtId="0" fontId="12" fillId="0" borderId="12" xfId="0" applyFont="1" applyFill="1" applyBorder="1" applyAlignment="1">
      <alignment horizontal="left" vertical="top" wrapText="1" indent="1"/>
    </xf>
    <xf numFmtId="0" fontId="11" fillId="0" borderId="12" xfId="0" applyFont="1" applyFill="1" applyBorder="1" applyAlignment="1">
      <alignment wrapText="1"/>
    </xf>
    <xf numFmtId="164" fontId="10" fillId="0" borderId="12" xfId="0" applyNumberFormat="1" applyFont="1" applyFill="1" applyBorder="1" applyAlignment="1">
      <alignment horizontal="left" vertical="top" wrapText="1" indent="1"/>
    </xf>
    <xf numFmtId="0" fontId="10" fillId="0" borderId="12" xfId="0" applyFont="1" applyFill="1" applyBorder="1" applyAlignment="1">
      <alignment horizontal="left" vertical="top" wrapText="1" indent="2"/>
    </xf>
    <xf numFmtId="0" fontId="10" fillId="0" borderId="12" xfId="0" applyFont="1" applyFill="1" applyBorder="1" applyAlignment="1">
      <alignment horizontal="left" vertical="top" wrapText="1" indent="3"/>
    </xf>
    <xf numFmtId="0" fontId="11" fillId="0" borderId="12" xfId="0" applyFont="1" applyFill="1" applyBorder="1" applyAlignment="1">
      <alignment horizontal="left" vertical="top" wrapText="1" indent="2"/>
    </xf>
    <xf numFmtId="0" fontId="12" fillId="0" borderId="12" xfId="0" applyFont="1" applyFill="1" applyBorder="1" applyAlignment="1">
      <alignment horizontal="left" vertical="top" wrapText="1" indent="2"/>
    </xf>
    <xf numFmtId="164" fontId="12" fillId="0" borderId="13" xfId="0" applyNumberFormat="1" applyFont="1" applyFill="1" applyBorder="1" applyAlignment="1">
      <alignment horizontal="left" vertical="top" wrapText="1" indent="1"/>
    </xf>
    <xf numFmtId="164" fontId="10" fillId="0" borderId="13" xfId="0" applyNumberFormat="1" applyFont="1" applyFill="1" applyBorder="1" applyAlignment="1">
      <alignment horizontal="right" wrapText="1" indent="2"/>
    </xf>
    <xf numFmtId="164" fontId="10" fillId="0" borderId="0" xfId="0" applyNumberFormat="1" applyFont="1" applyFill="1" applyBorder="1"/>
    <xf numFmtId="0" fontId="14" fillId="0" borderId="14" xfId="0" applyFont="1" applyBorder="1" applyAlignment="1">
      <alignment horizontal="left" indent="1"/>
    </xf>
    <xf numFmtId="164" fontId="6" fillId="0" borderId="11" xfId="0" applyNumberFormat="1" applyFont="1" applyFill="1" applyBorder="1" applyAlignment="1">
      <alignment horizontal="right" indent="1"/>
    </xf>
    <xf numFmtId="0" fontId="14" fillId="0" borderId="15" xfId="0" applyFont="1" applyBorder="1" applyAlignment="1">
      <alignment horizontal="left" indent="1"/>
    </xf>
    <xf numFmtId="164" fontId="6" fillId="0" borderId="16" xfId="0" applyNumberFormat="1" applyFont="1" applyFill="1" applyBorder="1" applyAlignment="1">
      <alignment horizontal="right" indent="1"/>
    </xf>
    <xf numFmtId="164" fontId="6" fillId="0" borderId="0" xfId="0" applyNumberFormat="1" applyFont="1"/>
    <xf numFmtId="0" fontId="14" fillId="0" borderId="11" xfId="0" applyFont="1" applyBorder="1" applyAlignment="1">
      <alignment horizontal="left" indent="1"/>
    </xf>
    <xf numFmtId="0" fontId="14" fillId="0" borderId="16" xfId="0" applyFont="1" applyBorder="1" applyAlignment="1">
      <alignment horizontal="left" indent="1"/>
    </xf>
    <xf numFmtId="164" fontId="6" fillId="0" borderId="17" xfId="0" applyNumberFormat="1" applyFont="1" applyFill="1" applyBorder="1" applyAlignment="1">
      <alignment horizontal="right" indent="1"/>
    </xf>
    <xf numFmtId="164" fontId="6" fillId="0" borderId="17" xfId="0" quotePrefix="1" applyNumberFormat="1" applyFont="1" applyFill="1" applyBorder="1" applyAlignment="1">
      <alignment horizontal="right" indent="1"/>
    </xf>
    <xf numFmtId="164" fontId="6" fillId="0" borderId="18" xfId="0" applyNumberFormat="1" applyFont="1" applyFill="1" applyBorder="1" applyAlignment="1">
      <alignment horizontal="right" indent="1"/>
    </xf>
    <xf numFmtId="0" fontId="6" fillId="0" borderId="0" xfId="0" applyFont="1" applyFill="1"/>
    <xf numFmtId="164" fontId="6" fillId="0" borderId="6" xfId="0" applyNumberFormat="1" applyFont="1" applyFill="1" applyBorder="1" applyAlignment="1">
      <alignment horizontal="right" indent="1"/>
    </xf>
    <xf numFmtId="164" fontId="6" fillId="0" borderId="5" xfId="0" applyNumberFormat="1" applyFont="1" applyFill="1" applyBorder="1" applyAlignment="1">
      <alignment horizontal="right" indent="1"/>
    </xf>
    <xf numFmtId="164" fontId="6" fillId="0" borderId="6" xfId="0" applyNumberFormat="1" applyFont="1" applyBorder="1" applyAlignment="1">
      <alignment horizontal="right" indent="1"/>
    </xf>
    <xf numFmtId="164" fontId="6" fillId="2" borderId="7" xfId="0" applyNumberFormat="1" applyFont="1" applyFill="1" applyBorder="1" applyAlignment="1">
      <alignment horizontal="right" indent="1"/>
    </xf>
    <xf numFmtId="164" fontId="6" fillId="2" borderId="8" xfId="0" applyNumberFormat="1" applyFont="1" applyFill="1" applyBorder="1" applyAlignment="1">
      <alignment horizontal="right" indent="1"/>
    </xf>
    <xf numFmtId="164" fontId="5" fillId="2" borderId="6" xfId="0" applyNumberFormat="1" applyFont="1" applyFill="1" applyBorder="1" applyAlignment="1">
      <alignment horizontal="right" indent="1"/>
    </xf>
    <xf numFmtId="0" fontId="6" fillId="2" borderId="9" xfId="0" applyFont="1" applyFill="1" applyBorder="1" applyAlignment="1">
      <alignment horizontal="right" indent="1"/>
    </xf>
    <xf numFmtId="0" fontId="6" fillId="2" borderId="10" xfId="0" applyFont="1" applyFill="1" applyBorder="1" applyAlignment="1">
      <alignment horizontal="right" indent="1"/>
    </xf>
    <xf numFmtId="164" fontId="6" fillId="0" borderId="5" xfId="0" applyNumberFormat="1" applyFont="1" applyBorder="1" applyAlignment="1">
      <alignment horizontal="right" indent="2"/>
    </xf>
    <xf numFmtId="0" fontId="5" fillId="0" borderId="0" xfId="0" applyFont="1"/>
    <xf numFmtId="0" fontId="10" fillId="0" borderId="0" xfId="0" applyFont="1" applyFill="1"/>
    <xf numFmtId="0" fontId="5" fillId="0" borderId="0" xfId="0" applyFont="1" applyFill="1"/>
    <xf numFmtId="164" fontId="10" fillId="0" borderId="12" xfId="0" quotePrefix="1" applyNumberFormat="1" applyFont="1" applyFill="1" applyBorder="1" applyAlignment="1">
      <alignment horizontal="right" wrapText="1" indent="1"/>
    </xf>
    <xf numFmtId="164" fontId="10" fillId="0" borderId="13" xfId="0" applyNumberFormat="1" applyFont="1" applyBorder="1" applyAlignment="1">
      <alignment horizontal="right" wrapText="1" indent="1"/>
    </xf>
    <xf numFmtId="0" fontId="6" fillId="0" borderId="19" xfId="0" applyFont="1" applyBorder="1"/>
    <xf numFmtId="0" fontId="6" fillId="0" borderId="20" xfId="0" applyFont="1" applyBorder="1" applyAlignment="1">
      <alignment vertical="center"/>
    </xf>
    <xf numFmtId="0" fontId="5" fillId="0" borderId="20" xfId="0" applyFont="1" applyBorder="1" applyAlignment="1">
      <alignment horizontal="right" vertical="center"/>
    </xf>
    <xf numFmtId="0" fontId="5" fillId="0" borderId="2" xfId="0" applyFont="1" applyBorder="1" applyAlignment="1">
      <alignment horizontal="right" vertical="center"/>
    </xf>
    <xf numFmtId="0" fontId="5" fillId="0" borderId="21" xfId="0" applyFont="1" applyFill="1" applyBorder="1"/>
    <xf numFmtId="0" fontId="5" fillId="0" borderId="22" xfId="0" applyFont="1" applyFill="1" applyBorder="1" applyAlignment="1">
      <alignment horizontal="center"/>
    </xf>
    <xf numFmtId="0" fontId="5" fillId="0" borderId="23" xfId="0" applyFont="1" applyFill="1" applyBorder="1"/>
    <xf numFmtId="0" fontId="5" fillId="0" borderId="22" xfId="0" applyFont="1" applyFill="1" applyBorder="1"/>
    <xf numFmtId="0" fontId="6" fillId="0" borderId="6" xfId="0" quotePrefix="1" applyFont="1" applyFill="1" applyBorder="1" applyAlignment="1">
      <alignment horizontal="right" indent="1"/>
    </xf>
    <xf numFmtId="0" fontId="6" fillId="0" borderId="24" xfId="0" quotePrefix="1" applyFont="1" applyFill="1" applyBorder="1" applyAlignment="1">
      <alignment horizontal="right" indent="1"/>
    </xf>
    <xf numFmtId="0" fontId="5" fillId="0" borderId="25" xfId="0" applyFont="1" applyFill="1" applyBorder="1"/>
    <xf numFmtId="164" fontId="6" fillId="0" borderId="26" xfId="0" applyNumberFormat="1" applyFont="1" applyFill="1" applyBorder="1" applyAlignment="1">
      <alignment horizontal="right" indent="1"/>
    </xf>
    <xf numFmtId="0" fontId="6" fillId="0" borderId="10" xfId="0" quotePrefix="1" applyFont="1" applyFill="1" applyBorder="1" applyAlignment="1">
      <alignment horizontal="right" indent="1"/>
    </xf>
    <xf numFmtId="0" fontId="6" fillId="0" borderId="27" xfId="0" quotePrefix="1" applyFont="1" applyFill="1" applyBorder="1" applyAlignment="1">
      <alignment horizontal="right" indent="1"/>
    </xf>
    <xf numFmtId="49" fontId="6" fillId="0" borderId="1" xfId="1" applyNumberFormat="1" applyFont="1" applyFill="1" applyBorder="1" applyAlignment="1" applyProtection="1">
      <alignment horizontal="center" vertical="center"/>
      <protection locked="0"/>
    </xf>
    <xf numFmtId="49" fontId="6" fillId="0" borderId="4" xfId="1" applyNumberFormat="1" applyFont="1" applyFill="1" applyBorder="1" applyAlignment="1" applyProtection="1">
      <alignment horizontal="center" vertical="center"/>
      <protection locked="0"/>
    </xf>
    <xf numFmtId="0" fontId="6" fillId="0" borderId="4" xfId="2" applyFont="1" applyFill="1" applyBorder="1" applyAlignment="1">
      <alignment horizontal="center"/>
    </xf>
    <xf numFmtId="0" fontId="6" fillId="0" borderId="3" xfId="2" applyFont="1" applyFill="1" applyBorder="1" applyAlignment="1">
      <alignment horizontal="center"/>
    </xf>
    <xf numFmtId="164" fontId="5" fillId="0" borderId="10" xfId="0" applyNumberFormat="1" applyFont="1" applyFill="1" applyBorder="1" applyAlignment="1">
      <alignment horizontal="center" vertical="justify"/>
    </xf>
    <xf numFmtId="164" fontId="0" fillId="0" borderId="0" xfId="0" applyNumberFormat="1"/>
    <xf numFmtId="0" fontId="5" fillId="0" borderId="28" xfId="0" applyFont="1" applyBorder="1" applyAlignment="1">
      <alignment horizontal="right" indent="1"/>
    </xf>
    <xf numFmtId="0" fontId="5" fillId="0" borderId="29" xfId="0" applyFont="1" applyBorder="1" applyAlignment="1">
      <alignment horizontal="right" indent="1"/>
    </xf>
    <xf numFmtId="0" fontId="5" fillId="0" borderId="2" xfId="0" applyFont="1" applyBorder="1" applyAlignment="1">
      <alignment horizontal="right" indent="1"/>
    </xf>
    <xf numFmtId="164" fontId="10" fillId="0" borderId="0" xfId="0" applyNumberFormat="1" applyFont="1" applyFill="1"/>
    <xf numFmtId="164" fontId="0" fillId="0" borderId="0" xfId="0" applyNumberFormat="1" applyFill="1"/>
    <xf numFmtId="164" fontId="6" fillId="0" borderId="5" xfId="0" applyNumberFormat="1" applyFont="1" applyFill="1" applyBorder="1" applyAlignment="1">
      <alignment horizontal="right" indent="2"/>
    </xf>
    <xf numFmtId="0" fontId="7" fillId="0" borderId="0" xfId="0" applyFont="1" applyFill="1"/>
    <xf numFmtId="164" fontId="6" fillId="0" borderId="13" xfId="0" quotePrefix="1" applyNumberFormat="1" applyFont="1" applyFill="1" applyBorder="1" applyAlignment="1">
      <alignment horizontal="right" indent="1"/>
    </xf>
    <xf numFmtId="0" fontId="6" fillId="0" borderId="17" xfId="0" quotePrefix="1" applyFont="1" applyFill="1" applyBorder="1" applyAlignment="1">
      <alignment horizontal="right" indent="1"/>
    </xf>
    <xf numFmtId="0" fontId="14" fillId="0" borderId="31" xfId="0" applyFont="1" applyBorder="1" applyAlignment="1">
      <alignment horizontal="left" vertical="justify" indent="1"/>
    </xf>
    <xf numFmtId="164" fontId="6" fillId="0" borderId="17" xfId="0" quotePrefix="1" applyNumberFormat="1" applyFont="1" applyFill="1" applyBorder="1" applyAlignment="1">
      <alignment horizontal="right" vertical="center" indent="1"/>
    </xf>
    <xf numFmtId="0" fontId="14" fillId="0" borderId="32" xfId="0" applyFont="1" applyBorder="1" applyAlignment="1">
      <alignment horizontal="left" indent="1"/>
    </xf>
    <xf numFmtId="0" fontId="5" fillId="0" borderId="33" xfId="0" applyFont="1" applyBorder="1" applyAlignment="1">
      <alignment horizontal="center" vertical="justify"/>
    </xf>
    <xf numFmtId="164" fontId="5" fillId="2" borderId="5" xfId="0" applyNumberFormat="1" applyFont="1" applyFill="1" applyBorder="1" applyAlignment="1">
      <alignment horizontal="right" indent="1"/>
    </xf>
    <xf numFmtId="0" fontId="5" fillId="0" borderId="2" xfId="0" applyFont="1" applyBorder="1" applyAlignment="1">
      <alignment horizontal="center" vertical="center"/>
    </xf>
    <xf numFmtId="0" fontId="5" fillId="0" borderId="32" xfId="0" applyFont="1" applyFill="1" applyBorder="1" applyAlignment="1">
      <alignment horizontal="center"/>
    </xf>
    <xf numFmtId="164" fontId="6" fillId="0" borderId="34" xfId="0" applyNumberFormat="1" applyFont="1" applyFill="1" applyBorder="1" applyAlignment="1">
      <alignment horizontal="right" indent="1"/>
    </xf>
    <xf numFmtId="164" fontId="6" fillId="0" borderId="24" xfId="0" applyNumberFormat="1" applyFont="1" applyFill="1" applyBorder="1" applyAlignment="1">
      <alignment horizontal="right" indent="1"/>
    </xf>
    <xf numFmtId="0" fontId="5" fillId="0" borderId="11" xfId="0" applyFont="1" applyFill="1" applyBorder="1" applyAlignment="1">
      <alignment horizontal="center"/>
    </xf>
    <xf numFmtId="164" fontId="6" fillId="0" borderId="35" xfId="0" applyNumberFormat="1" applyFont="1" applyFill="1" applyBorder="1" applyAlignment="1">
      <alignment horizontal="right" indent="1"/>
    </xf>
    <xf numFmtId="164" fontId="6" fillId="0" borderId="13" xfId="0" applyNumberFormat="1" applyFont="1" applyFill="1" applyBorder="1" applyAlignment="1">
      <alignment horizontal="right" indent="1"/>
    </xf>
    <xf numFmtId="164" fontId="6" fillId="0" borderId="37" xfId="0" applyNumberFormat="1" applyFont="1" applyFill="1" applyBorder="1" applyAlignment="1">
      <alignment horizontal="right" indent="1"/>
    </xf>
    <xf numFmtId="0" fontId="5" fillId="0" borderId="13" xfId="0" applyFont="1" applyFill="1" applyBorder="1" applyAlignment="1">
      <alignment horizontal="center"/>
    </xf>
    <xf numFmtId="164" fontId="6" fillId="0" borderId="0" xfId="0" applyNumberFormat="1" applyFont="1" applyFill="1" applyBorder="1" applyAlignment="1">
      <alignment horizontal="right" indent="1"/>
    </xf>
    <xf numFmtId="164" fontId="6" fillId="0" borderId="12" xfId="0" applyNumberFormat="1" applyFont="1" applyFill="1" applyBorder="1" applyAlignment="1">
      <alignment horizontal="right" indent="1"/>
    </xf>
    <xf numFmtId="164" fontId="6" fillId="0" borderId="30" xfId="0" applyNumberFormat="1" applyFont="1" applyFill="1" applyBorder="1" applyAlignment="1">
      <alignment horizontal="right" indent="1"/>
    </xf>
    <xf numFmtId="164" fontId="6" fillId="0" borderId="36" xfId="0" applyNumberFormat="1" applyFont="1" applyFill="1" applyBorder="1" applyAlignment="1">
      <alignment horizontal="right" indent="1"/>
    </xf>
    <xf numFmtId="164" fontId="6" fillId="0" borderId="32" xfId="0" applyNumberFormat="1" applyFont="1" applyFill="1" applyBorder="1" applyAlignment="1">
      <alignment horizontal="right" indent="1"/>
    </xf>
    <xf numFmtId="0" fontId="5" fillId="0" borderId="16" xfId="0" applyFont="1" applyFill="1" applyBorder="1" applyAlignment="1">
      <alignment horizontal="center"/>
    </xf>
    <xf numFmtId="164" fontId="6" fillId="0" borderId="11" xfId="0" applyNumberFormat="1" applyFont="1" applyFill="1" applyBorder="1" applyAlignment="1">
      <alignment horizontal="right" vertical="center" indent="1"/>
    </xf>
    <xf numFmtId="164" fontId="6" fillId="0" borderId="13" xfId="0" applyNumberFormat="1" applyFont="1" applyFill="1" applyBorder="1" applyAlignment="1">
      <alignment horizontal="right" vertical="center" indent="1"/>
    </xf>
    <xf numFmtId="164" fontId="6" fillId="0" borderId="38" xfId="0" applyNumberFormat="1" applyFont="1" applyFill="1" applyBorder="1" applyAlignment="1">
      <alignment horizontal="right" vertical="center" indent="1"/>
    </xf>
    <xf numFmtId="164" fontId="6" fillId="0" borderId="39" xfId="0" applyNumberFormat="1" applyFont="1" applyFill="1" applyBorder="1" applyAlignment="1">
      <alignment horizontal="right" vertical="center" indent="1"/>
    </xf>
    <xf numFmtId="164" fontId="6" fillId="0" borderId="40" xfId="0" applyNumberFormat="1" applyFont="1" applyFill="1" applyBorder="1" applyAlignment="1">
      <alignment horizontal="right" indent="1"/>
    </xf>
    <xf numFmtId="164" fontId="6" fillId="0" borderId="40" xfId="0" applyNumberFormat="1" applyFont="1" applyFill="1" applyBorder="1" applyAlignment="1">
      <alignment horizontal="right" vertical="center" indent="1"/>
    </xf>
    <xf numFmtId="164" fontId="6" fillId="0" borderId="17" xfId="0" applyNumberFormat="1" applyFont="1" applyFill="1" applyBorder="1" applyAlignment="1">
      <alignment horizontal="right" vertical="center" indent="1"/>
    </xf>
    <xf numFmtId="164" fontId="9" fillId="2" borderId="11" xfId="0" applyNumberFormat="1" applyFont="1" applyFill="1" applyBorder="1" applyAlignment="1">
      <alignment horizontal="right" vertical="center" wrapText="1" indent="1"/>
    </xf>
    <xf numFmtId="164" fontId="9" fillId="2" borderId="11" xfId="0" applyNumberFormat="1" applyFont="1" applyFill="1" applyBorder="1" applyAlignment="1">
      <alignment horizontal="right" vertical="center" wrapText="1" indent="2"/>
    </xf>
    <xf numFmtId="164" fontId="5" fillId="0" borderId="5" xfId="0" applyNumberFormat="1" applyFont="1" applyFill="1" applyBorder="1" applyAlignment="1">
      <alignment horizontal="right" indent="2"/>
    </xf>
    <xf numFmtId="164" fontId="5" fillId="0" borderId="6" xfId="0" applyNumberFormat="1" applyFont="1" applyFill="1" applyBorder="1" applyAlignment="1">
      <alignment horizontal="right" indent="2"/>
    </xf>
    <xf numFmtId="164" fontId="5" fillId="0" borderId="22" xfId="0" applyNumberFormat="1" applyFont="1" applyFill="1" applyBorder="1" applyAlignment="1">
      <alignment horizontal="right" indent="2"/>
    </xf>
    <xf numFmtId="164" fontId="5" fillId="0" borderId="50" xfId="0" applyNumberFormat="1" applyFont="1" applyFill="1" applyBorder="1" applyAlignment="1">
      <alignment horizontal="right" indent="2"/>
    </xf>
    <xf numFmtId="164" fontId="5" fillId="0" borderId="5" xfId="0" applyNumberFormat="1" applyFont="1" applyFill="1" applyBorder="1" applyAlignment="1">
      <alignment horizontal="right" indent="1"/>
    </xf>
    <xf numFmtId="164" fontId="5" fillId="0" borderId="6" xfId="0" applyNumberFormat="1" applyFont="1" applyFill="1" applyBorder="1" applyAlignment="1">
      <alignment horizontal="right" indent="1"/>
    </xf>
    <xf numFmtId="164" fontId="6" fillId="0" borderId="41" xfId="0" applyNumberFormat="1" applyFont="1" applyFill="1" applyBorder="1" applyAlignment="1">
      <alignment horizontal="right" vertical="center" indent="1"/>
    </xf>
    <xf numFmtId="164" fontId="6" fillId="0" borderId="42" xfId="0" applyNumberFormat="1" applyFont="1" applyFill="1" applyBorder="1" applyAlignment="1">
      <alignment horizontal="right" vertical="center" indent="1"/>
    </xf>
    <xf numFmtId="164" fontId="6" fillId="0" borderId="43" xfId="0" applyNumberFormat="1" applyFont="1" applyFill="1" applyBorder="1" applyAlignment="1">
      <alignment horizontal="right" vertical="center" indent="1"/>
    </xf>
    <xf numFmtId="164" fontId="6" fillId="0" borderId="4" xfId="1" applyNumberFormat="1" applyFont="1" applyFill="1" applyBorder="1" applyAlignment="1" applyProtection="1">
      <alignment horizontal="center" vertical="center"/>
      <protection locked="0"/>
    </xf>
    <xf numFmtId="164" fontId="5" fillId="0" borderId="51" xfId="0" applyNumberFormat="1" applyFont="1" applyFill="1" applyBorder="1" applyAlignment="1">
      <alignment horizontal="center" vertical="justify"/>
    </xf>
    <xf numFmtId="164" fontId="5" fillId="0" borderId="26" xfId="0" applyNumberFormat="1" applyFont="1" applyFill="1" applyBorder="1" applyAlignment="1">
      <alignment horizontal="center" vertical="justify"/>
    </xf>
    <xf numFmtId="164" fontId="5" fillId="0" borderId="52" xfId="0" applyNumberFormat="1" applyFont="1" applyFill="1" applyBorder="1" applyAlignment="1">
      <alignment horizontal="center" vertical="justify"/>
    </xf>
    <xf numFmtId="164" fontId="6" fillId="0" borderId="3" xfId="1" applyNumberFormat="1" applyFont="1" applyFill="1" applyBorder="1" applyAlignment="1" applyProtection="1">
      <alignment horizontal="center" vertical="center"/>
      <protection locked="0"/>
    </xf>
    <xf numFmtId="0" fontId="5" fillId="0" borderId="44" xfId="0" quotePrefix="1" applyFont="1" applyBorder="1" applyAlignment="1">
      <alignment vertical="center"/>
    </xf>
    <xf numFmtId="0" fontId="5" fillId="0" borderId="45" xfId="0" applyFont="1" applyBorder="1" applyAlignment="1">
      <alignment vertical="center"/>
    </xf>
    <xf numFmtId="0" fontId="5" fillId="0" borderId="46" xfId="0" applyFont="1" applyBorder="1" applyAlignment="1">
      <alignment vertical="center"/>
    </xf>
    <xf numFmtId="0" fontId="5" fillId="0" borderId="44" xfId="0" quotePrefix="1" applyFont="1" applyFill="1" applyBorder="1" applyAlignment="1">
      <alignment vertical="center"/>
    </xf>
    <xf numFmtId="0" fontId="5" fillId="0" borderId="45" xfId="0" applyFont="1" applyFill="1" applyBorder="1" applyAlignment="1">
      <alignment vertical="center"/>
    </xf>
    <xf numFmtId="0" fontId="5" fillId="0" borderId="46" xfId="0" applyFont="1" applyFill="1" applyBorder="1" applyAlignment="1">
      <alignment vertical="center"/>
    </xf>
    <xf numFmtId="0" fontId="15" fillId="0" borderId="0" xfId="0" applyFont="1" applyFill="1" applyAlignment="1">
      <alignment horizontal="left"/>
    </xf>
    <xf numFmtId="0" fontId="5" fillId="0" borderId="1" xfId="2" applyFont="1" applyFill="1" applyBorder="1" applyAlignment="1">
      <alignment horizontal="center" vertical="center"/>
    </xf>
    <xf numFmtId="0" fontId="6" fillId="0" borderId="3" xfId="0" applyFont="1" applyBorder="1" applyAlignment="1"/>
    <xf numFmtId="0" fontId="5" fillId="0" borderId="19" xfId="0" applyFont="1" applyBorder="1" applyAlignment="1">
      <alignment horizontal="center" vertical="center"/>
    </xf>
    <xf numFmtId="0" fontId="6" fillId="0" borderId="20" xfId="0" applyFont="1" applyBorder="1" applyAlignment="1"/>
    <xf numFmtId="0" fontId="6" fillId="0" borderId="2" xfId="0" applyFont="1" applyBorder="1" applyAlignment="1"/>
    <xf numFmtId="0" fontId="15" fillId="0" borderId="0" xfId="0" applyFont="1" applyAlignment="1">
      <alignment horizontal="left" vertical="justify" wrapText="1"/>
    </xf>
    <xf numFmtId="0" fontId="15" fillId="0" borderId="0" xfId="0" applyFont="1" applyAlignment="1">
      <alignment horizontal="left" vertical="justify"/>
    </xf>
    <xf numFmtId="0" fontId="16" fillId="0" borderId="0" xfId="0" applyFont="1" applyAlignment="1">
      <alignment horizontal="left"/>
    </xf>
    <xf numFmtId="0" fontId="15" fillId="0" borderId="0" xfId="0" applyFont="1" applyAlignment="1">
      <alignment horizontal="left"/>
    </xf>
    <xf numFmtId="0" fontId="17" fillId="0" borderId="0" xfId="0" applyFont="1" applyAlignment="1"/>
    <xf numFmtId="0" fontId="6" fillId="0" borderId="47" xfId="0" applyFont="1" applyBorder="1" applyAlignment="1">
      <alignment horizontal="left" vertical="center" wrapText="1"/>
    </xf>
    <xf numFmtId="0" fontId="6" fillId="0" borderId="5" xfId="0" applyFont="1" applyBorder="1" applyAlignment="1">
      <alignment vertical="center"/>
    </xf>
    <xf numFmtId="0" fontId="6" fillId="0" borderId="9" xfId="0" applyFont="1" applyBorder="1" applyAlignment="1">
      <alignment vertical="center"/>
    </xf>
    <xf numFmtId="0" fontId="6" fillId="0" borderId="19" xfId="0" applyFont="1" applyBorder="1" applyAlignment="1"/>
    <xf numFmtId="0" fontId="6" fillId="0" borderId="28" xfId="0" applyFont="1" applyBorder="1" applyAlignment="1"/>
    <xf numFmtId="0" fontId="6" fillId="0" borderId="7" xfId="0" applyFont="1" applyBorder="1" applyAlignment="1">
      <alignment vertical="center"/>
    </xf>
    <xf numFmtId="0" fontId="6" fillId="0" borderId="48" xfId="0" applyFont="1" applyBorder="1" applyAlignment="1">
      <alignment vertical="center"/>
    </xf>
    <xf numFmtId="0" fontId="6" fillId="0" borderId="5" xfId="0" applyFont="1" applyBorder="1" applyAlignment="1">
      <alignment horizontal="left" vertical="center"/>
    </xf>
    <xf numFmtId="0" fontId="6" fillId="0" borderId="48" xfId="0" applyFont="1" applyBorder="1" applyAlignment="1">
      <alignment horizontal="left" vertical="center"/>
    </xf>
    <xf numFmtId="0" fontId="6" fillId="0" borderId="49"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15" fillId="0" borderId="0" xfId="0" applyFont="1" applyBorder="1" applyAlignment="1">
      <alignment horizontal="left" wrapText="1"/>
    </xf>
    <xf numFmtId="0" fontId="5" fillId="0" borderId="2" xfId="0" applyFont="1" applyBorder="1" applyAlignment="1">
      <alignment horizontal="center" vertical="center"/>
    </xf>
    <xf numFmtId="0" fontId="5" fillId="0" borderId="20" xfId="0" applyFont="1" applyBorder="1" applyAlignment="1">
      <alignment horizontal="center" vertical="center"/>
    </xf>
    <xf numFmtId="0" fontId="5" fillId="0" borderId="2" xfId="0" applyFont="1" applyBorder="1" applyAlignment="1">
      <alignment vertical="center"/>
    </xf>
    <xf numFmtId="0" fontId="15" fillId="0" borderId="0" xfId="0" applyFont="1" applyBorder="1" applyAlignment="1">
      <alignment horizontal="left"/>
    </xf>
    <xf numFmtId="0" fontId="8" fillId="0" borderId="0" xfId="0" applyFont="1" applyFill="1" applyAlignment="1">
      <alignment horizontal="justify" vertical="top"/>
    </xf>
    <xf numFmtId="0" fontId="8" fillId="0" borderId="0" xfId="0" applyFont="1" applyFill="1" applyAlignment="1">
      <alignment vertical="top"/>
    </xf>
    <xf numFmtId="0" fontId="8" fillId="0" borderId="0" xfId="0" applyFont="1" applyAlignment="1">
      <alignment horizontal="justify" vertical="top"/>
    </xf>
    <xf numFmtId="0" fontId="8" fillId="0" borderId="0" xfId="0" applyFont="1" applyAlignment="1">
      <alignment vertical="top"/>
    </xf>
  </cellXfs>
  <cellStyles count="84">
    <cellStyle name="Hyperlink 2" xfId="6" xr:uid="{00000000-0005-0000-0000-000001000000}"/>
    <cellStyle name="Normal" xfId="0" builtinId="0"/>
    <cellStyle name="Normal 10" xfId="7" xr:uid="{00000000-0005-0000-0000-000003000000}"/>
    <cellStyle name="Normal 10 2" xfId="8" xr:uid="{00000000-0005-0000-0000-000004000000}"/>
    <cellStyle name="Normal 10 2 2" xfId="9" xr:uid="{00000000-0005-0000-0000-000005000000}"/>
    <cellStyle name="Normal 10 2 2 2" xfId="10" xr:uid="{00000000-0005-0000-0000-000006000000}"/>
    <cellStyle name="Normal 10 2 3" xfId="11" xr:uid="{00000000-0005-0000-0000-000007000000}"/>
    <cellStyle name="Normal 10 3" xfId="12" xr:uid="{00000000-0005-0000-0000-000008000000}"/>
    <cellStyle name="Normal 10 3 2" xfId="13" xr:uid="{00000000-0005-0000-0000-000009000000}"/>
    <cellStyle name="Normal 10 4" xfId="14" xr:uid="{00000000-0005-0000-0000-00000A000000}"/>
    <cellStyle name="Normal 11" xfId="15" xr:uid="{00000000-0005-0000-0000-00000B000000}"/>
    <cellStyle name="Normal 11 2" xfId="16" xr:uid="{00000000-0005-0000-0000-00000C000000}"/>
    <cellStyle name="Normal 11 2 2" xfId="17" xr:uid="{00000000-0005-0000-0000-00000D000000}"/>
    <cellStyle name="Normal 11 3" xfId="18" xr:uid="{00000000-0005-0000-0000-00000E000000}"/>
    <cellStyle name="Normal 12" xfId="19" xr:uid="{00000000-0005-0000-0000-00000F000000}"/>
    <cellStyle name="Normal 12 2" xfId="20" xr:uid="{00000000-0005-0000-0000-000010000000}"/>
    <cellStyle name="Normal 13" xfId="21" xr:uid="{00000000-0005-0000-0000-000011000000}"/>
    <cellStyle name="Normal 14" xfId="22" xr:uid="{00000000-0005-0000-0000-000012000000}"/>
    <cellStyle name="Normal 15" xfId="23" xr:uid="{00000000-0005-0000-0000-000013000000}"/>
    <cellStyle name="Normal 16" xfId="24" xr:uid="{00000000-0005-0000-0000-000014000000}"/>
    <cellStyle name="Normal 17" xfId="25" xr:uid="{00000000-0005-0000-0000-000015000000}"/>
    <cellStyle name="Normal 18" xfId="5" xr:uid="{00000000-0005-0000-0000-000032000000}"/>
    <cellStyle name="Normal 19" xfId="4" xr:uid="{00000000-0005-0000-0000-000033000000}"/>
    <cellStyle name="Normal 2" xfId="26" xr:uid="{00000000-0005-0000-0000-000016000000}"/>
    <cellStyle name="Normal 2 2" xfId="27" xr:uid="{00000000-0005-0000-0000-000017000000}"/>
    <cellStyle name="Normal 2 3" xfId="28" xr:uid="{00000000-0005-0000-0000-000018000000}"/>
    <cellStyle name="Normal 2 3 2" xfId="29" xr:uid="{00000000-0005-0000-0000-000019000000}"/>
    <cellStyle name="Normal 2_STO" xfId="30" xr:uid="{00000000-0005-0000-0000-00001A000000}"/>
    <cellStyle name="Normal 3" xfId="31" xr:uid="{00000000-0005-0000-0000-00001B000000}"/>
    <cellStyle name="Normal 3 2" xfId="32" xr:uid="{00000000-0005-0000-0000-00001C000000}"/>
    <cellStyle name="Normal 3 2 2" xfId="33" xr:uid="{00000000-0005-0000-0000-00001D000000}"/>
    <cellStyle name="Normal 3 2 2 2" xfId="34" xr:uid="{00000000-0005-0000-0000-00001E000000}"/>
    <cellStyle name="Normal 3 2 3" xfId="35" xr:uid="{00000000-0005-0000-0000-00001F000000}"/>
    <cellStyle name="Normal 3 3" xfId="36" xr:uid="{00000000-0005-0000-0000-000020000000}"/>
    <cellStyle name="Normal 3 3 2" xfId="37" xr:uid="{00000000-0005-0000-0000-000021000000}"/>
    <cellStyle name="Normal 3 3 3" xfId="38" xr:uid="{00000000-0005-0000-0000-000022000000}"/>
    <cellStyle name="Normal 3 4" xfId="39" xr:uid="{00000000-0005-0000-0000-000023000000}"/>
    <cellStyle name="Normal 3 5" xfId="40" xr:uid="{00000000-0005-0000-0000-000024000000}"/>
    <cellStyle name="Normal 4" xfId="41" xr:uid="{00000000-0005-0000-0000-000025000000}"/>
    <cellStyle name="Normal 4 2" xfId="42" xr:uid="{00000000-0005-0000-0000-000026000000}"/>
    <cellStyle name="Normal 4 2 2" xfId="43" xr:uid="{00000000-0005-0000-0000-000027000000}"/>
    <cellStyle name="Normal 4 2 3" xfId="44" xr:uid="{00000000-0005-0000-0000-000028000000}"/>
    <cellStyle name="Normal 4 3" xfId="45" xr:uid="{00000000-0005-0000-0000-000029000000}"/>
    <cellStyle name="Normal 4 3 2" xfId="46" xr:uid="{00000000-0005-0000-0000-00002A000000}"/>
    <cellStyle name="Normal 4 3 3" xfId="47" xr:uid="{00000000-0005-0000-0000-00002B000000}"/>
    <cellStyle name="Normal 4 4" xfId="48" xr:uid="{00000000-0005-0000-0000-00002C000000}"/>
    <cellStyle name="Normal 4 5" xfId="49" xr:uid="{00000000-0005-0000-0000-00002D000000}"/>
    <cellStyle name="Normal 5" xfId="50" xr:uid="{00000000-0005-0000-0000-00002E000000}"/>
    <cellStyle name="Normal 5 2" xfId="51" xr:uid="{00000000-0005-0000-0000-00002F000000}"/>
    <cellStyle name="Normal 5 3" xfId="52" xr:uid="{00000000-0005-0000-0000-000030000000}"/>
    <cellStyle name="Normal 6" xfId="53" xr:uid="{00000000-0005-0000-0000-000031000000}"/>
    <cellStyle name="Normal 6 2" xfId="54" xr:uid="{00000000-0005-0000-0000-000032000000}"/>
    <cellStyle name="Normal 6 2 2" xfId="55" xr:uid="{00000000-0005-0000-0000-000033000000}"/>
    <cellStyle name="Normal 6 3" xfId="56" xr:uid="{00000000-0005-0000-0000-000034000000}"/>
    <cellStyle name="Normal 7" xfId="57" xr:uid="{00000000-0005-0000-0000-000035000000}"/>
    <cellStyle name="Normal 7 2" xfId="58" xr:uid="{00000000-0005-0000-0000-000036000000}"/>
    <cellStyle name="Normal 7 2 2" xfId="59" xr:uid="{00000000-0005-0000-0000-000037000000}"/>
    <cellStyle name="Normal 7 2 2 2" xfId="60" xr:uid="{00000000-0005-0000-0000-000038000000}"/>
    <cellStyle name="Normal 7 2 3" xfId="61" xr:uid="{00000000-0005-0000-0000-000039000000}"/>
    <cellStyle name="Normal 7 3" xfId="62" xr:uid="{00000000-0005-0000-0000-00003A000000}"/>
    <cellStyle name="Normal 7 3 2" xfId="63" xr:uid="{00000000-0005-0000-0000-00003B000000}"/>
    <cellStyle name="Normal 7 4" xfId="64" xr:uid="{00000000-0005-0000-0000-00003C000000}"/>
    <cellStyle name="Normal 7 5" xfId="65" xr:uid="{00000000-0005-0000-0000-00003D000000}"/>
    <cellStyle name="Normal 7 5 2" xfId="66" xr:uid="{00000000-0005-0000-0000-00003E000000}"/>
    <cellStyle name="Normal 8" xfId="67" xr:uid="{00000000-0005-0000-0000-00003F000000}"/>
    <cellStyle name="Normal 8 2" xfId="68" xr:uid="{00000000-0005-0000-0000-000040000000}"/>
    <cellStyle name="Normal 8 2 2" xfId="69" xr:uid="{00000000-0005-0000-0000-000041000000}"/>
    <cellStyle name="Normal 8 2 2 2" xfId="70" xr:uid="{00000000-0005-0000-0000-000042000000}"/>
    <cellStyle name="Normal 8 2 3" xfId="71" xr:uid="{00000000-0005-0000-0000-000043000000}"/>
    <cellStyle name="Normal 8 3" xfId="72" xr:uid="{00000000-0005-0000-0000-000044000000}"/>
    <cellStyle name="Normal 8 3 2" xfId="73" xr:uid="{00000000-0005-0000-0000-000045000000}"/>
    <cellStyle name="Normal 8 4" xfId="74" xr:uid="{00000000-0005-0000-0000-000046000000}"/>
    <cellStyle name="Normal 9" xfId="75" xr:uid="{00000000-0005-0000-0000-000047000000}"/>
    <cellStyle name="Normal 9 2" xfId="76" xr:uid="{00000000-0005-0000-0000-000048000000}"/>
    <cellStyle name="Normal 9 2 2" xfId="77" xr:uid="{00000000-0005-0000-0000-000049000000}"/>
    <cellStyle name="Normal 9 2 2 2" xfId="78" xr:uid="{00000000-0005-0000-0000-00004A000000}"/>
    <cellStyle name="Normal 9 2 3" xfId="79" xr:uid="{00000000-0005-0000-0000-00004B000000}"/>
    <cellStyle name="Normal 9 3" xfId="80" xr:uid="{00000000-0005-0000-0000-00004C000000}"/>
    <cellStyle name="Normal 9 3 2" xfId="81" xr:uid="{00000000-0005-0000-0000-00004D000000}"/>
    <cellStyle name="Normal 9 4" xfId="82" xr:uid="{00000000-0005-0000-0000-00004E000000}"/>
    <cellStyle name="Normal_1.1" xfId="1" xr:uid="{00000000-0005-0000-0000-000001000000}"/>
    <cellStyle name="Normal_grafic 1" xfId="2" xr:uid="{00000000-0005-0000-0000-000002000000}"/>
    <cellStyle name="Normal_Sheet1" xfId="3" xr:uid="{00000000-0005-0000-0000-000003000000}"/>
    <cellStyle name="Style 1" xfId="83" xr:uid="{00000000-0005-0000-0000-00005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2:H28"/>
  <sheetViews>
    <sheetView showGridLines="0" workbookViewId="0">
      <selection activeCell="B43" sqref="B43"/>
    </sheetView>
  </sheetViews>
  <sheetFormatPr defaultRowHeight="15.75" x14ac:dyDescent="0.25"/>
  <cols>
    <col min="1" max="1" width="24.85546875" style="3" customWidth="1"/>
    <col min="2" max="2" width="9.140625" style="3"/>
    <col min="3" max="7" width="9.85546875" style="3" customWidth="1"/>
    <col min="8" max="16384" width="9.140625" style="3"/>
  </cols>
  <sheetData>
    <row r="2" spans="1:8" x14ac:dyDescent="0.25">
      <c r="A2" s="176" t="s">
        <v>10</v>
      </c>
      <c r="B2" s="176"/>
      <c r="C2" s="176"/>
      <c r="D2" s="176"/>
      <c r="E2" s="176"/>
      <c r="F2" s="176"/>
      <c r="G2" s="176"/>
    </row>
    <row r="3" spans="1:8" ht="7.5" customHeight="1" thickBot="1" x14ac:dyDescent="0.3">
      <c r="A3" s="2"/>
      <c r="B3" s="2"/>
      <c r="C3" s="2"/>
      <c r="D3" s="2"/>
      <c r="E3" s="2"/>
      <c r="F3" s="2"/>
      <c r="G3" s="2"/>
    </row>
    <row r="4" spans="1:8" ht="16.5" thickBot="1" x14ac:dyDescent="0.3">
      <c r="A4" s="98"/>
      <c r="B4" s="99"/>
      <c r="C4" s="100" t="s">
        <v>0</v>
      </c>
      <c r="D4" s="100" t="s">
        <v>1</v>
      </c>
      <c r="E4" s="100" t="s">
        <v>2</v>
      </c>
      <c r="F4" s="100" t="s">
        <v>3</v>
      </c>
      <c r="G4" s="101" t="s">
        <v>4</v>
      </c>
    </row>
    <row r="5" spans="1:8" x14ac:dyDescent="0.25">
      <c r="A5" s="170" t="s">
        <v>6</v>
      </c>
      <c r="B5" s="171"/>
      <c r="C5" s="171"/>
      <c r="D5" s="171"/>
      <c r="E5" s="171"/>
      <c r="F5" s="171"/>
      <c r="G5" s="172"/>
    </row>
    <row r="6" spans="1:8" ht="14.25" customHeight="1" x14ac:dyDescent="0.25">
      <c r="A6" s="102" t="s">
        <v>8</v>
      </c>
      <c r="B6" s="133">
        <v>2020</v>
      </c>
      <c r="C6" s="134">
        <v>102.57139528247579</v>
      </c>
      <c r="D6" s="74">
        <v>90.210460409718081</v>
      </c>
      <c r="E6" s="134">
        <v>94.585656800586477</v>
      </c>
      <c r="F6" s="74">
        <v>98.657989739633152</v>
      </c>
      <c r="G6" s="135">
        <v>96.3</v>
      </c>
      <c r="H6" s="124"/>
    </row>
    <row r="7" spans="1:8" ht="14.25" customHeight="1" x14ac:dyDescent="0.25">
      <c r="A7" s="103"/>
      <c r="B7" s="136">
        <v>2021</v>
      </c>
      <c r="C7" s="137">
        <v>99.580624467402671</v>
      </c>
      <c r="D7" s="138">
        <v>115.34307188643236</v>
      </c>
      <c r="E7" s="137">
        <v>105.6207573997594</v>
      </c>
      <c r="F7" s="138">
        <v>101.29435742988832</v>
      </c>
      <c r="G7" s="139">
        <v>105.79324425221492</v>
      </c>
      <c r="H7" s="124"/>
    </row>
    <row r="8" spans="1:8" ht="14.25" customHeight="1" x14ac:dyDescent="0.25">
      <c r="A8" s="104"/>
      <c r="B8" s="140">
        <v>2022</v>
      </c>
      <c r="C8" s="137">
        <v>106.42542492240852</v>
      </c>
      <c r="D8" s="125">
        <v>105.05215107271924</v>
      </c>
      <c r="E8" s="125">
        <v>103.75166835187058</v>
      </c>
      <c r="F8" s="125" t="s">
        <v>7</v>
      </c>
      <c r="G8" s="126" t="s">
        <v>7</v>
      </c>
      <c r="H8" s="124"/>
    </row>
    <row r="9" spans="1:8" ht="14.25" customHeight="1" x14ac:dyDescent="0.25">
      <c r="A9" s="105" t="s">
        <v>9</v>
      </c>
      <c r="B9" s="133">
        <v>2020</v>
      </c>
      <c r="C9" s="141">
        <v>102.69793057804357</v>
      </c>
      <c r="D9" s="142">
        <v>92.055067369654367</v>
      </c>
      <c r="E9" s="141">
        <v>94.985818594537648</v>
      </c>
      <c r="F9" s="142">
        <v>97.670215181836312</v>
      </c>
      <c r="G9" s="106" t="s">
        <v>7</v>
      </c>
      <c r="H9" s="124"/>
    </row>
    <row r="10" spans="1:8" ht="14.25" customHeight="1" x14ac:dyDescent="0.25">
      <c r="A10" s="103"/>
      <c r="B10" s="136">
        <v>2021</v>
      </c>
      <c r="C10" s="134">
        <v>98.701203050089873</v>
      </c>
      <c r="D10" s="74">
        <v>111.00204915424658</v>
      </c>
      <c r="E10" s="134">
        <v>107.63651709653357</v>
      </c>
      <c r="F10" s="74">
        <v>104.58020157157499</v>
      </c>
      <c r="G10" s="107" t="s">
        <v>7</v>
      </c>
    </row>
    <row r="11" spans="1:8" ht="14.25" customHeight="1" thickBot="1" x14ac:dyDescent="0.3">
      <c r="A11" s="108"/>
      <c r="B11" s="140">
        <v>2022</v>
      </c>
      <c r="C11" s="143">
        <v>104.34385172886604</v>
      </c>
      <c r="D11" s="109">
        <v>103.89321799911025</v>
      </c>
      <c r="E11" s="143">
        <v>104.56037493275466</v>
      </c>
      <c r="F11" s="109" t="s">
        <v>7</v>
      </c>
      <c r="G11" s="110" t="s">
        <v>7</v>
      </c>
    </row>
    <row r="12" spans="1:8" ht="14.25" customHeight="1" x14ac:dyDescent="0.25">
      <c r="A12" s="173" t="s">
        <v>5</v>
      </c>
      <c r="B12" s="174"/>
      <c r="C12" s="174"/>
      <c r="D12" s="174"/>
      <c r="E12" s="174"/>
      <c r="F12" s="174"/>
      <c r="G12" s="175"/>
    </row>
    <row r="13" spans="1:8" ht="14.25" customHeight="1" x14ac:dyDescent="0.25">
      <c r="A13" s="102" t="s">
        <v>9</v>
      </c>
      <c r="B13" s="133">
        <v>2020</v>
      </c>
      <c r="C13" s="144">
        <v>100.68058265475899</v>
      </c>
      <c r="D13" s="145">
        <v>90.417488532242061</v>
      </c>
      <c r="E13" s="144">
        <v>103.74778856801031</v>
      </c>
      <c r="F13" s="145">
        <v>103.4153809916382</v>
      </c>
      <c r="G13" s="111" t="s">
        <v>7</v>
      </c>
    </row>
    <row r="14" spans="1:8" ht="14.25" customHeight="1" x14ac:dyDescent="0.25">
      <c r="A14" s="103"/>
      <c r="B14" s="136">
        <v>2021</v>
      </c>
      <c r="C14" s="134">
        <v>101.7433473788103</v>
      </c>
      <c r="D14" s="74">
        <v>101.68595920118646</v>
      </c>
      <c r="E14" s="134">
        <v>100.60220241889988</v>
      </c>
      <c r="F14" s="74">
        <v>100.47892370957301</v>
      </c>
      <c r="G14" s="107" t="s">
        <v>7</v>
      </c>
    </row>
    <row r="15" spans="1:8" ht="14.25" customHeight="1" thickBot="1" x14ac:dyDescent="0.3">
      <c r="A15" s="108"/>
      <c r="B15" s="146">
        <v>2022</v>
      </c>
      <c r="C15" s="143">
        <v>101.51340878825208</v>
      </c>
      <c r="D15" s="109">
        <v>101.24680421218244</v>
      </c>
      <c r="E15" s="143">
        <v>101.24822588584306</v>
      </c>
      <c r="F15" s="109" t="s">
        <v>7</v>
      </c>
      <c r="G15" s="110" t="s">
        <v>7</v>
      </c>
    </row>
    <row r="21" spans="3:4" x14ac:dyDescent="0.25">
      <c r="C21" s="4"/>
      <c r="D21" s="4"/>
    </row>
    <row r="22" spans="3:4" x14ac:dyDescent="0.25">
      <c r="C22" s="4"/>
      <c r="D22" s="4"/>
    </row>
    <row r="23" spans="3:4" x14ac:dyDescent="0.25">
      <c r="C23" s="4"/>
      <c r="D23" s="4"/>
    </row>
    <row r="24" spans="3:4" x14ac:dyDescent="0.25">
      <c r="C24" s="4"/>
      <c r="D24" s="4"/>
    </row>
    <row r="25" spans="3:4" x14ac:dyDescent="0.25">
      <c r="D25" s="4"/>
    </row>
    <row r="26" spans="3:4" x14ac:dyDescent="0.25">
      <c r="D26" s="4"/>
    </row>
    <row r="27" spans="3:4" x14ac:dyDescent="0.25">
      <c r="D27" s="4"/>
    </row>
    <row r="28" spans="3:4" x14ac:dyDescent="0.25">
      <c r="D28" s="4"/>
    </row>
  </sheetData>
  <mergeCells count="3">
    <mergeCell ref="A5:G5"/>
    <mergeCell ref="A12:G12"/>
    <mergeCell ref="A2:G2"/>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2:P136"/>
  <sheetViews>
    <sheetView showGridLines="0" topLeftCell="A51" workbookViewId="0">
      <selection activeCell="G31" sqref="G31"/>
    </sheetView>
  </sheetViews>
  <sheetFormatPr defaultRowHeight="12.75" x14ac:dyDescent="0.2"/>
  <cols>
    <col min="1" max="1" width="21" style="1" customWidth="1"/>
    <col min="2" max="7" width="12.85546875" style="1" customWidth="1"/>
    <col min="8" max="16384" width="9.140625" style="1"/>
  </cols>
  <sheetData>
    <row r="2" spans="1:16" ht="30.75" customHeight="1" x14ac:dyDescent="0.25">
      <c r="A2" s="182" t="s">
        <v>172</v>
      </c>
      <c r="B2" s="183"/>
      <c r="C2" s="184"/>
      <c r="D2" s="184"/>
      <c r="E2" s="184"/>
      <c r="F2" s="184"/>
      <c r="G2" s="184"/>
    </row>
    <row r="3" spans="1:16" ht="7.5" customHeight="1" thickBot="1" x14ac:dyDescent="0.25"/>
    <row r="4" spans="1:16" ht="13.5" thickBot="1" x14ac:dyDescent="0.25">
      <c r="A4" s="177" t="s">
        <v>11</v>
      </c>
      <c r="B4" s="179" t="s">
        <v>73</v>
      </c>
      <c r="C4" s="180"/>
      <c r="D4" s="180"/>
      <c r="E4" s="180"/>
      <c r="F4" s="180"/>
      <c r="G4" s="181"/>
      <c r="J4"/>
      <c r="K4"/>
      <c r="L4"/>
      <c r="M4"/>
      <c r="N4"/>
      <c r="O4"/>
    </row>
    <row r="5" spans="1:16" ht="26.25" customHeight="1" thickBot="1" x14ac:dyDescent="0.25">
      <c r="A5" s="178"/>
      <c r="B5" s="166" t="s">
        <v>74</v>
      </c>
      <c r="C5" s="167" t="s">
        <v>75</v>
      </c>
      <c r="D5" s="167" t="s">
        <v>76</v>
      </c>
      <c r="E5" s="168" t="s">
        <v>77</v>
      </c>
      <c r="F5" s="167" t="s">
        <v>79</v>
      </c>
      <c r="G5" s="116" t="s">
        <v>78</v>
      </c>
      <c r="J5"/>
      <c r="K5"/>
      <c r="L5"/>
      <c r="M5"/>
      <c r="N5"/>
      <c r="O5"/>
    </row>
    <row r="6" spans="1:16" x14ac:dyDescent="0.2">
      <c r="A6" s="112" t="s">
        <v>12</v>
      </c>
      <c r="B6" s="165">
        <v>112.08233922132945</v>
      </c>
      <c r="C6" s="165">
        <v>96.817943673945493</v>
      </c>
      <c r="D6" s="165">
        <v>95.903799166387188</v>
      </c>
      <c r="E6" s="165">
        <v>95.584399799452029</v>
      </c>
      <c r="F6" s="165">
        <v>109.16625604871825</v>
      </c>
      <c r="G6" s="165">
        <v>99.6111404083765</v>
      </c>
      <c r="H6" s="77"/>
      <c r="I6" s="117"/>
      <c r="J6" s="117"/>
      <c r="K6" s="117"/>
      <c r="L6" s="117"/>
      <c r="M6" s="117"/>
      <c r="N6" s="117"/>
      <c r="O6" s="117"/>
      <c r="P6" s="117"/>
    </row>
    <row r="7" spans="1:16" x14ac:dyDescent="0.2">
      <c r="A7" s="113" t="s">
        <v>13</v>
      </c>
      <c r="B7" s="165">
        <v>108.82129521649352</v>
      </c>
      <c r="C7" s="165">
        <v>99.069799626338209</v>
      </c>
      <c r="D7" s="165">
        <v>97.321899104105782</v>
      </c>
      <c r="E7" s="165">
        <v>99.463686132310997</v>
      </c>
      <c r="F7" s="165">
        <v>108.46883725631405</v>
      </c>
      <c r="G7" s="165">
        <v>100.99802366671429</v>
      </c>
      <c r="H7" s="77"/>
      <c r="I7" s="117"/>
      <c r="J7" s="117"/>
      <c r="K7" s="117"/>
      <c r="L7" s="117"/>
      <c r="M7" s="117"/>
      <c r="N7" s="117"/>
      <c r="O7" s="117"/>
      <c r="P7" s="117"/>
    </row>
    <row r="8" spans="1:16" x14ac:dyDescent="0.2">
      <c r="A8" s="113" t="s">
        <v>14</v>
      </c>
      <c r="B8" s="165">
        <v>91.604523521670743</v>
      </c>
      <c r="C8" s="165">
        <v>101.87325154951019</v>
      </c>
      <c r="D8" s="165">
        <v>102.63977387055047</v>
      </c>
      <c r="E8" s="165">
        <v>101.9310337842286</v>
      </c>
      <c r="F8" s="165">
        <v>96.410567410832741</v>
      </c>
      <c r="G8" s="165">
        <v>99.362743406883141</v>
      </c>
      <c r="H8" s="77"/>
      <c r="I8" s="117"/>
      <c r="J8" s="117"/>
      <c r="K8" s="117"/>
      <c r="L8" s="117"/>
      <c r="M8" s="117"/>
      <c r="N8" s="117"/>
      <c r="O8" s="117"/>
      <c r="P8" s="117"/>
    </row>
    <row r="9" spans="1:16" x14ac:dyDescent="0.2">
      <c r="A9" s="113" t="s">
        <v>15</v>
      </c>
      <c r="B9" s="165">
        <v>87.49184204050627</v>
      </c>
      <c r="C9" s="165">
        <v>102.2390051502061</v>
      </c>
      <c r="D9" s="165">
        <v>104.13452785895655</v>
      </c>
      <c r="E9" s="165">
        <v>103.02088028400833</v>
      </c>
      <c r="F9" s="165">
        <v>85.954339284134988</v>
      </c>
      <c r="G9" s="165">
        <v>100.02809251802603</v>
      </c>
      <c r="H9" s="77"/>
      <c r="I9" s="117"/>
      <c r="J9" s="117"/>
      <c r="K9" s="117"/>
      <c r="L9" s="117"/>
      <c r="M9" s="117"/>
      <c r="N9" s="117"/>
      <c r="O9" s="117"/>
      <c r="P9" s="117"/>
    </row>
    <row r="10" spans="1:16" x14ac:dyDescent="0.2">
      <c r="A10" s="113" t="s">
        <v>16</v>
      </c>
      <c r="B10" s="165">
        <v>108.73998309563804</v>
      </c>
      <c r="C10" s="165">
        <v>107.84590899655004</v>
      </c>
      <c r="D10" s="165">
        <v>109.39491208738561</v>
      </c>
      <c r="E10" s="165">
        <v>98.699983287669852</v>
      </c>
      <c r="F10" s="165">
        <v>101.62604707576848</v>
      </c>
      <c r="G10" s="165">
        <v>102.7244813973317</v>
      </c>
      <c r="H10" s="77"/>
      <c r="I10" s="117"/>
      <c r="J10" s="117"/>
      <c r="K10" s="117"/>
      <c r="L10" s="117"/>
      <c r="M10" s="117"/>
      <c r="N10" s="117"/>
      <c r="O10" s="117"/>
      <c r="P10" s="117"/>
    </row>
    <row r="11" spans="1:16" x14ac:dyDescent="0.2">
      <c r="A11" s="113" t="s">
        <v>17</v>
      </c>
      <c r="B11" s="165">
        <v>116.83267891341329</v>
      </c>
      <c r="C11" s="165">
        <v>109.62525083777344</v>
      </c>
      <c r="D11" s="165">
        <v>110.81301202510419</v>
      </c>
      <c r="E11" s="165">
        <v>99.556870033779148</v>
      </c>
      <c r="F11" s="165">
        <v>99.917876410314705</v>
      </c>
      <c r="G11" s="165">
        <v>103.66287006963985</v>
      </c>
      <c r="H11" s="77"/>
      <c r="I11" s="117"/>
      <c r="J11" s="117"/>
      <c r="K11" s="117"/>
      <c r="L11" s="117"/>
      <c r="M11" s="117"/>
      <c r="N11" s="117"/>
      <c r="O11" s="117"/>
      <c r="P11" s="117"/>
    </row>
    <row r="12" spans="1:16" x14ac:dyDescent="0.2">
      <c r="A12" s="113" t="s">
        <v>18</v>
      </c>
      <c r="B12" s="165">
        <v>121.80983662683084</v>
      </c>
      <c r="C12" s="165">
        <v>108.86211089253763</v>
      </c>
      <c r="D12" s="165">
        <v>110.47765055334642</v>
      </c>
      <c r="E12" s="165">
        <v>99.766533812082486</v>
      </c>
      <c r="F12" s="165">
        <v>98.214759504226208</v>
      </c>
      <c r="G12" s="165">
        <v>105.66088880784224</v>
      </c>
      <c r="H12" s="77"/>
      <c r="I12" s="117"/>
      <c r="J12" s="117"/>
      <c r="K12" s="117"/>
      <c r="L12" s="117"/>
      <c r="M12" s="117"/>
      <c r="N12" s="117"/>
      <c r="O12" s="117"/>
      <c r="P12" s="117"/>
    </row>
    <row r="13" spans="1:16" x14ac:dyDescent="0.2">
      <c r="A13" s="113" t="s">
        <v>19</v>
      </c>
      <c r="B13" s="165">
        <v>120.10228208886558</v>
      </c>
      <c r="C13" s="165">
        <v>108.37378040944634</v>
      </c>
      <c r="D13" s="165">
        <v>113.66837541321321</v>
      </c>
      <c r="E13" s="165">
        <v>100.57176426498664</v>
      </c>
      <c r="F13" s="165">
        <v>96.354976057814994</v>
      </c>
      <c r="G13" s="165">
        <v>106.51844988442637</v>
      </c>
      <c r="H13" s="77"/>
      <c r="I13" s="117"/>
      <c r="J13" s="117"/>
      <c r="K13" s="117"/>
      <c r="L13" s="117"/>
      <c r="M13" s="117"/>
      <c r="N13" s="117"/>
      <c r="O13" s="117"/>
      <c r="P13" s="117"/>
    </row>
    <row r="14" spans="1:16" x14ac:dyDescent="0.2">
      <c r="A14" s="113" t="s">
        <v>20</v>
      </c>
      <c r="B14" s="165">
        <v>111.93255373554302</v>
      </c>
      <c r="C14" s="165">
        <v>111.89687725506865</v>
      </c>
      <c r="D14" s="165">
        <v>117.62564077995495</v>
      </c>
      <c r="E14" s="165">
        <v>104.86632668047544</v>
      </c>
      <c r="F14" s="165">
        <v>109.33303010777142</v>
      </c>
      <c r="G14" s="165">
        <v>108.93982779779301</v>
      </c>
      <c r="H14" s="77"/>
      <c r="I14" s="117"/>
      <c r="J14" s="117"/>
      <c r="K14" s="117"/>
      <c r="L14" s="117"/>
      <c r="M14" s="117"/>
      <c r="N14" s="117"/>
      <c r="O14" s="117"/>
      <c r="P14" s="117"/>
    </row>
    <row r="15" spans="1:16" x14ac:dyDescent="0.2">
      <c r="A15" s="113" t="s">
        <v>21</v>
      </c>
      <c r="B15" s="165">
        <v>121.71996533535898</v>
      </c>
      <c r="C15" s="165">
        <v>114.87035517640196</v>
      </c>
      <c r="D15" s="165">
        <v>121.01758252287644</v>
      </c>
      <c r="E15" s="165">
        <v>105.34642634673529</v>
      </c>
      <c r="F15" s="165">
        <v>111.47582407863648</v>
      </c>
      <c r="G15" s="165">
        <v>110.07782120344405</v>
      </c>
      <c r="H15" s="77"/>
      <c r="I15" s="117"/>
      <c r="J15" s="117"/>
      <c r="K15" s="117"/>
      <c r="L15" s="117"/>
      <c r="M15" s="117"/>
      <c r="N15" s="117"/>
      <c r="O15" s="117"/>
      <c r="P15" s="117"/>
    </row>
    <row r="16" spans="1:16" x14ac:dyDescent="0.2">
      <c r="A16" s="113" t="s">
        <v>22</v>
      </c>
      <c r="B16" s="165">
        <v>111.73997239667474</v>
      </c>
      <c r="C16" s="165">
        <v>116.04274374511915</v>
      </c>
      <c r="D16" s="165">
        <v>122.37819192257939</v>
      </c>
      <c r="E16" s="165">
        <v>107.25568345833818</v>
      </c>
      <c r="F16" s="165">
        <v>110.10625529065435</v>
      </c>
      <c r="G16" s="165">
        <v>110.527794343054</v>
      </c>
      <c r="H16" s="77"/>
      <c r="I16" s="117"/>
      <c r="J16" s="117"/>
      <c r="K16" s="117"/>
      <c r="L16" s="117"/>
      <c r="M16" s="117"/>
      <c r="N16" s="117"/>
      <c r="O16" s="117"/>
      <c r="P16" s="117"/>
    </row>
    <row r="17" spans="1:16" x14ac:dyDescent="0.2">
      <c r="A17" s="113" t="s">
        <v>23</v>
      </c>
      <c r="B17" s="165">
        <v>114.01243219532027</v>
      </c>
      <c r="C17" s="165">
        <v>116.97195559553582</v>
      </c>
      <c r="D17" s="165">
        <v>124.20830738274324</v>
      </c>
      <c r="E17" s="165">
        <v>107.93227961247651</v>
      </c>
      <c r="F17" s="165">
        <v>112.68367256693071</v>
      </c>
      <c r="G17" s="165">
        <v>112.4720923011715</v>
      </c>
      <c r="H17" s="77"/>
      <c r="I17" s="117"/>
      <c r="J17" s="117"/>
      <c r="K17" s="117"/>
      <c r="L17" s="117"/>
      <c r="M17" s="117"/>
      <c r="N17" s="117"/>
      <c r="O17" s="117"/>
      <c r="P17" s="117"/>
    </row>
    <row r="18" spans="1:16" x14ac:dyDescent="0.2">
      <c r="A18" s="113" t="s">
        <v>24</v>
      </c>
      <c r="B18" s="165">
        <v>119.6058501931163</v>
      </c>
      <c r="C18" s="165">
        <v>116.89287373592589</v>
      </c>
      <c r="D18" s="165">
        <v>124.46701480381353</v>
      </c>
      <c r="E18" s="165">
        <v>102.02117908021413</v>
      </c>
      <c r="F18" s="165">
        <v>118.04571125345866</v>
      </c>
      <c r="G18" s="165">
        <v>110.60221487326329</v>
      </c>
      <c r="H18" s="77"/>
      <c r="I18" s="117"/>
      <c r="J18" s="117"/>
      <c r="K18" s="117"/>
      <c r="L18" s="117"/>
      <c r="M18" s="117"/>
      <c r="N18" s="117"/>
      <c r="O18" s="117"/>
      <c r="P18" s="117"/>
    </row>
    <row r="19" spans="1:16" x14ac:dyDescent="0.2">
      <c r="A19" s="113" t="s">
        <v>25</v>
      </c>
      <c r="B19" s="165">
        <v>123.51739116479612</v>
      </c>
      <c r="C19" s="165">
        <v>119.62910607842943</v>
      </c>
      <c r="D19" s="165">
        <v>128.09850045513343</v>
      </c>
      <c r="E19" s="165">
        <v>106.02606110635624</v>
      </c>
      <c r="F19" s="165">
        <v>111.90033986531729</v>
      </c>
      <c r="G19" s="165">
        <v>112.09752539415774</v>
      </c>
      <c r="H19" s="77"/>
      <c r="I19" s="117"/>
      <c r="J19" s="117"/>
      <c r="K19" s="117"/>
      <c r="L19" s="117"/>
      <c r="M19" s="117"/>
      <c r="N19" s="117"/>
      <c r="O19" s="117"/>
      <c r="P19" s="117"/>
    </row>
    <row r="20" spans="1:16" x14ac:dyDescent="0.2">
      <c r="A20" s="113" t="s">
        <v>26</v>
      </c>
      <c r="B20" s="165">
        <v>117.67147763381726</v>
      </c>
      <c r="C20" s="165">
        <v>122.07273554037623</v>
      </c>
      <c r="D20" s="165">
        <v>129.40161931682076</v>
      </c>
      <c r="E20" s="165">
        <v>108.6777508242217</v>
      </c>
      <c r="F20" s="165">
        <v>116.94904547119988</v>
      </c>
      <c r="G20" s="165">
        <v>114.56572417090108</v>
      </c>
      <c r="H20" s="77"/>
      <c r="I20" s="117"/>
      <c r="J20" s="117"/>
      <c r="K20" s="117"/>
      <c r="L20" s="117"/>
      <c r="M20" s="117"/>
      <c r="N20" s="117"/>
      <c r="O20" s="117"/>
      <c r="P20" s="117"/>
    </row>
    <row r="21" spans="1:16" x14ac:dyDescent="0.2">
      <c r="A21" s="113" t="s">
        <v>27</v>
      </c>
      <c r="B21" s="165">
        <v>120.44464891352027</v>
      </c>
      <c r="C21" s="165">
        <v>123.05335059953934</v>
      </c>
      <c r="D21" s="165">
        <v>131.50002395439085</v>
      </c>
      <c r="E21" s="165">
        <v>108.8296810983546</v>
      </c>
      <c r="F21" s="165">
        <v>105.93690381432488</v>
      </c>
      <c r="G21" s="165">
        <v>114.81412117239442</v>
      </c>
      <c r="H21" s="77"/>
      <c r="I21" s="117"/>
      <c r="J21" s="117"/>
      <c r="K21" s="117"/>
      <c r="L21" s="117"/>
      <c r="M21" s="117"/>
      <c r="N21" s="117"/>
      <c r="O21" s="117"/>
      <c r="P21" s="117"/>
    </row>
    <row r="22" spans="1:16" x14ac:dyDescent="0.2">
      <c r="A22" s="113" t="s">
        <v>28</v>
      </c>
      <c r="B22" s="165">
        <v>126.8212310227139</v>
      </c>
      <c r="C22" s="165">
        <v>125.71445517541345</v>
      </c>
      <c r="D22" s="165">
        <v>135.22732716907007</v>
      </c>
      <c r="E22" s="165">
        <v>111.19574190085031</v>
      </c>
      <c r="F22" s="165">
        <v>118.93517290174228</v>
      </c>
      <c r="G22" s="165">
        <v>120.11424290663919</v>
      </c>
      <c r="H22" s="77"/>
      <c r="I22" s="117"/>
      <c r="J22" s="117"/>
      <c r="K22" s="117"/>
      <c r="L22" s="117"/>
      <c r="M22" s="117"/>
      <c r="N22" s="117"/>
      <c r="O22" s="117"/>
      <c r="P22" s="117"/>
    </row>
    <row r="23" spans="1:16" x14ac:dyDescent="0.2">
      <c r="A23" s="113" t="s">
        <v>29</v>
      </c>
      <c r="B23" s="165">
        <v>130.18926466025439</v>
      </c>
      <c r="C23" s="165">
        <v>127.55113136485406</v>
      </c>
      <c r="D23" s="165">
        <v>140.43022085948351</v>
      </c>
      <c r="E23" s="165">
        <v>117.93739459837234</v>
      </c>
      <c r="F23" s="165">
        <v>119.8145270312954</v>
      </c>
      <c r="G23" s="165">
        <v>122.28722381851247</v>
      </c>
      <c r="H23" s="77"/>
      <c r="I23" s="117"/>
      <c r="J23" s="117"/>
      <c r="K23" s="117"/>
      <c r="L23" s="117"/>
      <c r="M23" s="117"/>
      <c r="N23" s="117"/>
      <c r="O23" s="117"/>
      <c r="P23" s="117"/>
    </row>
    <row r="24" spans="1:16" x14ac:dyDescent="0.2">
      <c r="A24" s="113" t="s">
        <v>30</v>
      </c>
      <c r="B24" s="165">
        <v>146.4302909048113</v>
      </c>
      <c r="C24" s="165">
        <v>131.06632002451536</v>
      </c>
      <c r="D24" s="165">
        <v>142.46155320270205</v>
      </c>
      <c r="E24" s="165">
        <v>117.23142525790165</v>
      </c>
      <c r="F24" s="165">
        <v>124.42860933176665</v>
      </c>
      <c r="G24" s="165">
        <v>126.53362970118431</v>
      </c>
      <c r="H24" s="77"/>
      <c r="I24" s="117"/>
      <c r="J24" s="117"/>
      <c r="K24" s="117"/>
      <c r="L24" s="117"/>
      <c r="M24" s="117"/>
      <c r="N24" s="117"/>
      <c r="O24" s="117"/>
      <c r="P24" s="117"/>
    </row>
    <row r="25" spans="1:16" x14ac:dyDescent="0.2">
      <c r="A25" s="113" t="s">
        <v>31</v>
      </c>
      <c r="B25" s="165">
        <v>145.19777033605442</v>
      </c>
      <c r="C25" s="165">
        <v>132.75076363420686</v>
      </c>
      <c r="D25" s="165">
        <v>142.48071671537392</v>
      </c>
      <c r="E25" s="165">
        <v>120.48678459832168</v>
      </c>
      <c r="F25" s="165">
        <v>131.82731304248946</v>
      </c>
      <c r="G25" s="165">
        <v>128.45574935559705</v>
      </c>
      <c r="H25" s="77"/>
      <c r="I25" s="117"/>
      <c r="J25" s="117"/>
      <c r="K25" s="117"/>
      <c r="L25" s="117"/>
      <c r="M25" s="117"/>
      <c r="N25" s="117"/>
      <c r="O25" s="117"/>
      <c r="P25" s="117"/>
    </row>
    <row r="26" spans="1:16" x14ac:dyDescent="0.2">
      <c r="A26" s="113" t="s">
        <v>32</v>
      </c>
      <c r="B26" s="165">
        <v>127.50168508671509</v>
      </c>
      <c r="C26" s="165">
        <v>131.97971550301006</v>
      </c>
      <c r="D26" s="165">
        <v>136.87538925885116</v>
      </c>
      <c r="E26" s="165">
        <v>124.2992216105622</v>
      </c>
      <c r="F26" s="165">
        <v>137.26010436013087</v>
      </c>
      <c r="G26" s="165">
        <v>128.9811287278032</v>
      </c>
      <c r="H26" s="77"/>
      <c r="I26" s="117"/>
      <c r="J26" s="117"/>
      <c r="K26" s="117"/>
      <c r="L26" s="117"/>
      <c r="M26" s="117"/>
      <c r="N26" s="117"/>
      <c r="O26" s="117"/>
      <c r="P26" s="117"/>
    </row>
    <row r="27" spans="1:16" x14ac:dyDescent="0.2">
      <c r="A27" s="113" t="s">
        <v>33</v>
      </c>
      <c r="B27" s="165">
        <v>123.31197107000331</v>
      </c>
      <c r="C27" s="165">
        <v>131.49929320587975</v>
      </c>
      <c r="D27" s="165">
        <v>151.37258659512287</v>
      </c>
      <c r="E27" s="165">
        <v>126.68047544047116</v>
      </c>
      <c r="F27" s="165">
        <v>129.41666982526627</v>
      </c>
      <c r="G27" s="165">
        <v>128.3557005633289</v>
      </c>
      <c r="H27" s="77"/>
      <c r="I27" s="117"/>
      <c r="J27" s="117"/>
      <c r="K27" s="117"/>
      <c r="L27" s="117"/>
      <c r="M27" s="117"/>
      <c r="N27" s="117"/>
      <c r="O27" s="117"/>
      <c r="P27" s="117"/>
    </row>
    <row r="28" spans="1:16" x14ac:dyDescent="0.2">
      <c r="A28" s="113" t="s">
        <v>34</v>
      </c>
      <c r="B28" s="165">
        <v>118.9724715675051</v>
      </c>
      <c r="C28" s="165">
        <v>132.86543233064126</v>
      </c>
      <c r="D28" s="165">
        <v>158.73137546112198</v>
      </c>
      <c r="E28" s="165">
        <v>130.11106103039108</v>
      </c>
      <c r="F28" s="165">
        <v>138.99354382241086</v>
      </c>
      <c r="G28" s="165">
        <v>130.9052197869897</v>
      </c>
      <c r="H28" s="77"/>
      <c r="I28" s="117"/>
      <c r="J28" s="117"/>
      <c r="K28" s="117"/>
      <c r="L28" s="117"/>
      <c r="M28" s="117"/>
      <c r="N28" s="117"/>
      <c r="O28" s="117"/>
      <c r="P28" s="117"/>
    </row>
    <row r="29" spans="1:16" x14ac:dyDescent="0.2">
      <c r="A29" s="113" t="s">
        <v>35</v>
      </c>
      <c r="B29" s="165">
        <v>113.44752693464002</v>
      </c>
      <c r="C29" s="165">
        <v>136.09592629570685</v>
      </c>
      <c r="D29" s="165">
        <v>164.56666506970726</v>
      </c>
      <c r="E29" s="165">
        <v>134.69226522974392</v>
      </c>
      <c r="F29" s="165">
        <v>147.33730053443506</v>
      </c>
      <c r="G29" s="165">
        <v>134.13585935998341</v>
      </c>
      <c r="H29" s="77"/>
      <c r="I29" s="117"/>
      <c r="J29" s="117"/>
      <c r="K29" s="117"/>
      <c r="L29" s="117"/>
      <c r="M29" s="117"/>
      <c r="N29" s="117"/>
      <c r="O29" s="117"/>
      <c r="P29" s="117"/>
    </row>
    <row r="30" spans="1:16" x14ac:dyDescent="0.2">
      <c r="A30" s="113" t="s">
        <v>36</v>
      </c>
      <c r="B30" s="165">
        <v>118.64294349877498</v>
      </c>
      <c r="C30" s="165">
        <v>139.58145925801446</v>
      </c>
      <c r="D30" s="165">
        <v>168.51434868011305</v>
      </c>
      <c r="E30" s="165">
        <v>136.94994910335814</v>
      </c>
      <c r="F30" s="165">
        <v>139.24623179067325</v>
      </c>
      <c r="G30" s="165">
        <v>136.29750469440759</v>
      </c>
      <c r="H30" s="77"/>
      <c r="I30" s="117"/>
      <c r="J30" s="117"/>
      <c r="K30" s="117"/>
      <c r="L30" s="117"/>
      <c r="M30" s="117"/>
      <c r="N30" s="117"/>
      <c r="O30" s="117"/>
      <c r="P30" s="117"/>
    </row>
    <row r="31" spans="1:16" x14ac:dyDescent="0.2">
      <c r="A31" s="113" t="s">
        <v>37</v>
      </c>
      <c r="B31" s="165">
        <v>123.9410701103063</v>
      </c>
      <c r="C31" s="165">
        <v>142.24454088037882</v>
      </c>
      <c r="D31" s="165">
        <v>178.72850093422122</v>
      </c>
      <c r="E31" s="165">
        <v>140.90013623081242</v>
      </c>
      <c r="F31" s="165">
        <v>170.68061504251475</v>
      </c>
      <c r="G31" s="165">
        <v>141.04612594319397</v>
      </c>
      <c r="H31" s="77"/>
      <c r="I31" s="117"/>
      <c r="J31" s="117"/>
      <c r="K31" s="117"/>
      <c r="L31" s="117"/>
      <c r="M31" s="117"/>
      <c r="N31" s="117"/>
      <c r="O31" s="117"/>
      <c r="P31" s="117"/>
    </row>
    <row r="32" spans="1:16" x14ac:dyDescent="0.2">
      <c r="A32" s="113" t="s">
        <v>38</v>
      </c>
      <c r="B32" s="165">
        <v>122.42181732590112</v>
      </c>
      <c r="C32" s="165">
        <v>143.5770702148061</v>
      </c>
      <c r="D32" s="165">
        <v>190.75360513582137</v>
      </c>
      <c r="E32" s="165">
        <v>143.60753371586</v>
      </c>
      <c r="F32" s="165">
        <v>144.87106596419412</v>
      </c>
      <c r="G32" s="165">
        <v>142.14814121172392</v>
      </c>
      <c r="H32" s="77"/>
      <c r="I32" s="117"/>
      <c r="J32" s="117"/>
      <c r="K32" s="117"/>
      <c r="L32" s="117"/>
      <c r="M32" s="117"/>
      <c r="N32" s="117"/>
      <c r="O32" s="117"/>
      <c r="P32" s="117"/>
    </row>
    <row r="33" spans="1:16" x14ac:dyDescent="0.2">
      <c r="A33" s="113" t="s">
        <v>39</v>
      </c>
      <c r="B33" s="165">
        <v>118.29629708881208</v>
      </c>
      <c r="C33" s="165">
        <v>146.84710510967665</v>
      </c>
      <c r="D33" s="165">
        <v>208.32654625592869</v>
      </c>
      <c r="E33" s="165">
        <v>145.65757954815936</v>
      </c>
      <c r="F33" s="165">
        <v>138.2253723988932</v>
      </c>
      <c r="G33" s="165">
        <v>144.01259727650429</v>
      </c>
      <c r="H33" s="77"/>
      <c r="I33" s="117"/>
      <c r="J33" s="117"/>
      <c r="K33" s="117"/>
      <c r="L33" s="117"/>
      <c r="M33" s="117"/>
      <c r="N33" s="117"/>
      <c r="O33" s="117"/>
      <c r="P33" s="117"/>
    </row>
    <row r="34" spans="1:16" x14ac:dyDescent="0.2">
      <c r="A34" s="113" t="s">
        <v>40</v>
      </c>
      <c r="B34" s="165">
        <v>113.28918227823723</v>
      </c>
      <c r="C34" s="165">
        <v>142.37304890224493</v>
      </c>
      <c r="D34" s="165">
        <v>211.13400086235808</v>
      </c>
      <c r="E34" s="165">
        <v>158.06623147083695</v>
      </c>
      <c r="F34" s="165">
        <v>150.76374938407309</v>
      </c>
      <c r="G34" s="165">
        <v>146.61780868502373</v>
      </c>
      <c r="H34" s="77"/>
      <c r="I34" s="117"/>
      <c r="J34" s="117"/>
      <c r="K34" s="117"/>
      <c r="L34" s="117"/>
      <c r="M34" s="117"/>
      <c r="N34" s="117"/>
      <c r="O34" s="117"/>
      <c r="P34" s="117"/>
    </row>
    <row r="35" spans="1:16" x14ac:dyDescent="0.2">
      <c r="A35" s="113" t="s">
        <v>41</v>
      </c>
      <c r="B35" s="165">
        <v>98.9097756427402</v>
      </c>
      <c r="C35" s="165">
        <v>140.13503227528398</v>
      </c>
      <c r="D35" s="165">
        <v>229.78968044842617</v>
      </c>
      <c r="E35" s="165">
        <v>161.7358540253926</v>
      </c>
      <c r="F35" s="165">
        <v>170.9636255669686</v>
      </c>
      <c r="G35" s="165">
        <v>149.75332797768368</v>
      </c>
      <c r="H35" s="77"/>
      <c r="I35" s="117"/>
      <c r="J35" s="117"/>
      <c r="K35" s="117"/>
      <c r="L35" s="117"/>
      <c r="M35" s="117"/>
      <c r="N35" s="117"/>
      <c r="O35" s="117"/>
      <c r="P35" s="117"/>
    </row>
    <row r="36" spans="1:16" x14ac:dyDescent="0.2">
      <c r="A36" s="113" t="s">
        <v>42</v>
      </c>
      <c r="B36" s="165">
        <v>82.570318936095092</v>
      </c>
      <c r="C36" s="165">
        <v>141.88867251213412</v>
      </c>
      <c r="D36" s="165">
        <v>249.48977147511138</v>
      </c>
      <c r="E36" s="165">
        <v>169.71219341736767</v>
      </c>
      <c r="F36" s="165">
        <v>170.22577669964244</v>
      </c>
      <c r="G36" s="165">
        <v>151.16583949808035</v>
      </c>
      <c r="H36" s="77"/>
      <c r="I36" s="117"/>
      <c r="J36" s="117"/>
      <c r="K36" s="117"/>
      <c r="L36" s="117"/>
      <c r="M36" s="117"/>
      <c r="N36" s="117"/>
      <c r="O36" s="117"/>
      <c r="P36" s="117"/>
    </row>
    <row r="37" spans="1:16" x14ac:dyDescent="0.2">
      <c r="A37" s="113" t="s">
        <v>43</v>
      </c>
      <c r="B37" s="165">
        <v>89.148041554773329</v>
      </c>
      <c r="C37" s="165">
        <v>146.51693834580519</v>
      </c>
      <c r="D37" s="165">
        <v>268.94073683706222</v>
      </c>
      <c r="E37" s="165">
        <v>167.61352989734576</v>
      </c>
      <c r="F37" s="165">
        <v>171.21125977586576</v>
      </c>
      <c r="G37" s="165">
        <v>156.13920089107495</v>
      </c>
      <c r="H37" s="77"/>
      <c r="I37" s="117"/>
      <c r="J37" s="117"/>
      <c r="K37" s="117"/>
      <c r="L37" s="117"/>
      <c r="M37" s="117"/>
      <c r="N37" s="117"/>
      <c r="O37" s="117"/>
      <c r="P37" s="117"/>
    </row>
    <row r="38" spans="1:16" x14ac:dyDescent="0.2">
      <c r="A38" s="113" t="s">
        <v>44</v>
      </c>
      <c r="B38" s="165">
        <v>112.93397669765798</v>
      </c>
      <c r="C38" s="165">
        <v>170.18613892705687</v>
      </c>
      <c r="D38" s="165">
        <v>318.61256168255636</v>
      </c>
      <c r="E38" s="165">
        <v>160.61460860229212</v>
      </c>
      <c r="F38" s="165">
        <v>169.72040076311765</v>
      </c>
      <c r="G38" s="165">
        <v>163.42502008368612</v>
      </c>
      <c r="H38" s="77"/>
      <c r="I38" s="117"/>
      <c r="J38" s="117"/>
      <c r="K38" s="117"/>
      <c r="L38" s="117"/>
      <c r="M38" s="117"/>
      <c r="N38" s="117"/>
      <c r="O38" s="117"/>
      <c r="P38" s="117"/>
    </row>
    <row r="39" spans="1:16" x14ac:dyDescent="0.2">
      <c r="A39" s="113" t="s">
        <v>45</v>
      </c>
      <c r="B39" s="165">
        <v>110.54168851038332</v>
      </c>
      <c r="C39" s="165">
        <v>168.11221715878651</v>
      </c>
      <c r="D39" s="165">
        <v>342.87356872514732</v>
      </c>
      <c r="E39" s="165">
        <v>166.4720271043609</v>
      </c>
      <c r="F39" s="165">
        <v>182.5670570695776</v>
      </c>
      <c r="G39" s="165">
        <v>166.1539371417588</v>
      </c>
      <c r="H39" s="77"/>
      <c r="I39" s="117"/>
      <c r="J39" s="117"/>
      <c r="K39" s="117"/>
      <c r="L39" s="117"/>
      <c r="M39" s="117"/>
      <c r="N39" s="117"/>
      <c r="O39" s="117"/>
      <c r="P39" s="117"/>
    </row>
    <row r="40" spans="1:16" x14ac:dyDescent="0.2">
      <c r="A40" s="113" t="s">
        <v>46</v>
      </c>
      <c r="B40" s="165">
        <v>110.79418404356618</v>
      </c>
      <c r="C40" s="165">
        <v>164.96475914631134</v>
      </c>
      <c r="D40" s="165">
        <v>344.48330378958462</v>
      </c>
      <c r="E40" s="165">
        <v>165.63944920211281</v>
      </c>
      <c r="F40" s="165">
        <v>187.2973758354496</v>
      </c>
      <c r="G40" s="165">
        <v>166.45654777453041</v>
      </c>
      <c r="H40" s="77"/>
      <c r="I40" s="117"/>
      <c r="J40" s="117"/>
      <c r="K40" s="117"/>
      <c r="L40" s="117"/>
      <c r="M40" s="117"/>
      <c r="N40" s="117"/>
      <c r="O40" s="117"/>
      <c r="P40" s="117"/>
    </row>
    <row r="41" spans="1:16" x14ac:dyDescent="0.2">
      <c r="A41" s="113" t="s">
        <v>47</v>
      </c>
      <c r="B41" s="165">
        <v>108.33342249136058</v>
      </c>
      <c r="C41" s="165">
        <v>152.87116576546299</v>
      </c>
      <c r="D41" s="165">
        <v>314.05164566665064</v>
      </c>
      <c r="E41" s="165">
        <v>166.03142930937562</v>
      </c>
      <c r="F41" s="165">
        <v>174.90555787186193</v>
      </c>
      <c r="G41" s="165">
        <v>163.58174676319979</v>
      </c>
      <c r="H41" s="77"/>
      <c r="I41" s="117"/>
      <c r="J41" s="117"/>
      <c r="K41" s="117"/>
      <c r="L41" s="117"/>
      <c r="M41" s="117"/>
      <c r="N41" s="117"/>
      <c r="O41" s="117"/>
      <c r="P41" s="117"/>
    </row>
    <row r="42" spans="1:16" x14ac:dyDescent="0.2">
      <c r="A42" s="113" t="s">
        <v>48</v>
      </c>
      <c r="B42" s="165">
        <v>100.70292188686916</v>
      </c>
      <c r="C42" s="165">
        <v>159.19178339478651</v>
      </c>
      <c r="D42" s="165">
        <v>330.32146792507064</v>
      </c>
      <c r="E42" s="165">
        <v>158.76004638937701</v>
      </c>
      <c r="F42" s="165">
        <v>162.42277223969978</v>
      </c>
      <c r="G42" s="165">
        <v>156.91642722312849</v>
      </c>
      <c r="H42" s="77"/>
      <c r="I42" s="117"/>
      <c r="J42" s="117"/>
      <c r="K42" s="117"/>
      <c r="L42" s="117"/>
      <c r="M42" s="117"/>
      <c r="N42" s="117"/>
      <c r="O42" s="117"/>
      <c r="P42" s="117"/>
    </row>
    <row r="43" spans="1:16" x14ac:dyDescent="0.2">
      <c r="A43" s="113" t="s">
        <v>49</v>
      </c>
      <c r="B43" s="165">
        <v>106.35625407897973</v>
      </c>
      <c r="C43" s="165">
        <v>159.07118355888136</v>
      </c>
      <c r="D43" s="165">
        <v>310.53514109136199</v>
      </c>
      <c r="E43" s="165">
        <v>154.04311781179891</v>
      </c>
      <c r="F43" s="165">
        <v>170.05394888122402</v>
      </c>
      <c r="G43" s="165">
        <v>155.8129334010182</v>
      </c>
      <c r="H43" s="77"/>
      <c r="I43" s="117"/>
      <c r="J43" s="117"/>
      <c r="K43" s="117"/>
      <c r="L43" s="117"/>
      <c r="M43" s="117"/>
      <c r="N43" s="117"/>
      <c r="O43" s="117"/>
      <c r="P43" s="117"/>
    </row>
    <row r="44" spans="1:16" x14ac:dyDescent="0.2">
      <c r="A44" s="113" t="s">
        <v>50</v>
      </c>
      <c r="B44" s="165">
        <v>110.08377288240769</v>
      </c>
      <c r="C44" s="165">
        <v>161.28745267444964</v>
      </c>
      <c r="D44" s="165">
        <v>300.16768073587883</v>
      </c>
      <c r="E44" s="165">
        <v>158.50075205485695</v>
      </c>
      <c r="F44" s="165">
        <v>135.16784798291829</v>
      </c>
      <c r="G44" s="165">
        <v>156.06527321205905</v>
      </c>
      <c r="H44" s="77"/>
      <c r="I44" s="117"/>
      <c r="J44" s="117"/>
      <c r="K44" s="117"/>
      <c r="L44" s="117"/>
      <c r="M44" s="117"/>
      <c r="N44" s="117"/>
      <c r="O44" s="117"/>
      <c r="P44" s="117"/>
    </row>
    <row r="45" spans="1:16" x14ac:dyDescent="0.2">
      <c r="A45" s="113" t="s">
        <v>51</v>
      </c>
      <c r="B45" s="165">
        <v>106.49748039414979</v>
      </c>
      <c r="C45" s="165">
        <v>162.41239212740086</v>
      </c>
      <c r="D45" s="165">
        <v>275.46591290183488</v>
      </c>
      <c r="E45" s="165">
        <v>157.14046966712075</v>
      </c>
      <c r="F45" s="165">
        <v>144.53751784608775</v>
      </c>
      <c r="G45" s="165">
        <v>155.94945318160086</v>
      </c>
      <c r="H45" s="77"/>
      <c r="I45" s="117"/>
      <c r="J45" s="117"/>
      <c r="K45" s="117"/>
      <c r="L45" s="117"/>
      <c r="M45" s="117"/>
      <c r="N45" s="117"/>
      <c r="O45" s="117"/>
      <c r="P45" s="117"/>
    </row>
    <row r="46" spans="1:16" x14ac:dyDescent="0.2">
      <c r="A46" s="114" t="s">
        <v>52</v>
      </c>
      <c r="B46" s="165">
        <v>74.511859800785302</v>
      </c>
      <c r="C46" s="165">
        <v>165.82279732307904</v>
      </c>
      <c r="D46" s="165">
        <v>254.83639151056386</v>
      </c>
      <c r="E46" s="165">
        <v>149.40418010827565</v>
      </c>
      <c r="F46" s="165">
        <v>166.70330642206471</v>
      </c>
      <c r="G46" s="165">
        <v>148.85781735920474</v>
      </c>
      <c r="H46" s="77"/>
      <c r="I46" s="117"/>
      <c r="J46" s="117"/>
      <c r="K46" s="117"/>
      <c r="L46" s="117"/>
      <c r="M46" s="117"/>
      <c r="N46" s="117"/>
      <c r="O46" s="117"/>
      <c r="P46" s="117"/>
    </row>
    <row r="47" spans="1:16" x14ac:dyDescent="0.2">
      <c r="A47" s="114" t="s">
        <v>53</v>
      </c>
      <c r="B47" s="165">
        <v>89.276429114018839</v>
      </c>
      <c r="C47" s="165">
        <v>161.60773420586986</v>
      </c>
      <c r="D47" s="165">
        <v>264.48522014085182</v>
      </c>
      <c r="E47" s="165">
        <v>144.9526230761829</v>
      </c>
      <c r="F47" s="165">
        <v>171.38814135364942</v>
      </c>
      <c r="G47" s="165">
        <v>149.84844825801744</v>
      </c>
      <c r="H47" s="77"/>
      <c r="I47" s="117"/>
      <c r="J47" s="117"/>
      <c r="K47" s="117"/>
      <c r="L47" s="117"/>
      <c r="M47" s="117"/>
      <c r="N47" s="117"/>
      <c r="O47" s="117"/>
      <c r="P47" s="117"/>
    </row>
    <row r="48" spans="1:16" x14ac:dyDescent="0.2">
      <c r="A48" s="114" t="s">
        <v>54</v>
      </c>
      <c r="B48" s="165">
        <v>95.340601495715063</v>
      </c>
      <c r="C48" s="165">
        <v>160.63305028617748</v>
      </c>
      <c r="D48" s="165">
        <v>234.17812485028503</v>
      </c>
      <c r="E48" s="165">
        <v>144.85032335826679</v>
      </c>
      <c r="F48" s="165">
        <v>173.06093570354645</v>
      </c>
      <c r="G48" s="165">
        <v>149.99679646724263</v>
      </c>
      <c r="H48" s="77"/>
      <c r="I48" s="117"/>
      <c r="J48" s="117"/>
      <c r="K48" s="117"/>
      <c r="L48" s="117"/>
      <c r="M48" s="117"/>
      <c r="N48" s="117"/>
      <c r="O48" s="117"/>
      <c r="P48" s="117"/>
    </row>
    <row r="49" spans="1:16" x14ac:dyDescent="0.2">
      <c r="A49" s="114" t="s">
        <v>55</v>
      </c>
      <c r="B49" s="165">
        <v>93.033905014604073</v>
      </c>
      <c r="C49" s="165">
        <v>166.12923952906752</v>
      </c>
      <c r="D49" s="165">
        <v>225.82283332534851</v>
      </c>
      <c r="E49" s="165">
        <v>145.27572812583878</v>
      </c>
      <c r="F49" s="165">
        <v>172.21190413018485</v>
      </c>
      <c r="G49" s="165">
        <v>152.56208692909348</v>
      </c>
      <c r="H49" s="77"/>
      <c r="I49" s="117"/>
      <c r="J49" s="117"/>
      <c r="K49" s="117"/>
      <c r="L49" s="117"/>
      <c r="M49" s="117"/>
      <c r="N49" s="117"/>
      <c r="O49" s="117"/>
      <c r="P49" s="117"/>
    </row>
    <row r="50" spans="1:16" x14ac:dyDescent="0.2">
      <c r="A50" s="114" t="s">
        <v>56</v>
      </c>
      <c r="B50" s="165">
        <v>81.573175559288288</v>
      </c>
      <c r="C50" s="165">
        <v>185.03375806882099</v>
      </c>
      <c r="D50" s="165">
        <v>204.86753221865564</v>
      </c>
      <c r="E50" s="165">
        <v>150.67330433153211</v>
      </c>
      <c r="F50" s="165">
        <v>178.68576987706732</v>
      </c>
      <c r="G50" s="165">
        <v>155.46202335128953</v>
      </c>
      <c r="H50" s="77"/>
      <c r="I50" s="117"/>
      <c r="J50" s="117"/>
      <c r="K50" s="117"/>
      <c r="L50" s="117"/>
      <c r="M50" s="117"/>
      <c r="N50" s="117"/>
      <c r="O50" s="117"/>
      <c r="P50" s="117"/>
    </row>
    <row r="51" spans="1:16" x14ac:dyDescent="0.2">
      <c r="A51" s="114" t="s">
        <v>57</v>
      </c>
      <c r="B51" s="165">
        <v>105.56881038227395</v>
      </c>
      <c r="C51" s="165">
        <v>179.27857573570842</v>
      </c>
      <c r="D51" s="165">
        <v>178.44104824414313</v>
      </c>
      <c r="E51" s="165">
        <v>152.62510191989224</v>
      </c>
      <c r="F51" s="165">
        <v>181.48555256541459</v>
      </c>
      <c r="G51" s="165">
        <v>155.97064578291875</v>
      </c>
      <c r="H51" s="77"/>
      <c r="I51" s="117"/>
      <c r="J51" s="117"/>
      <c r="K51" s="117"/>
      <c r="L51" s="117"/>
      <c r="M51" s="117"/>
      <c r="N51" s="117"/>
      <c r="O51" s="117"/>
      <c r="P51" s="117"/>
    </row>
    <row r="52" spans="1:16" x14ac:dyDescent="0.2">
      <c r="A52" s="114" t="s">
        <v>58</v>
      </c>
      <c r="B52" s="165">
        <v>111.26493842746636</v>
      </c>
      <c r="C52" s="165">
        <v>181.88432300985556</v>
      </c>
      <c r="D52" s="165">
        <v>176.54386048962775</v>
      </c>
      <c r="E52" s="165">
        <v>152.94212975858278</v>
      </c>
      <c r="F52" s="165">
        <v>183.36555104928678</v>
      </c>
      <c r="G52" s="165">
        <v>158.77102626404007</v>
      </c>
      <c r="H52" s="77"/>
      <c r="I52" s="117"/>
      <c r="J52" s="117"/>
      <c r="K52" s="117"/>
      <c r="L52" s="117"/>
      <c r="M52" s="117"/>
      <c r="N52" s="117"/>
      <c r="O52" s="117"/>
      <c r="P52" s="117"/>
    </row>
    <row r="53" spans="1:16" x14ac:dyDescent="0.2">
      <c r="A53" s="114" t="s">
        <v>59</v>
      </c>
      <c r="B53" s="165">
        <v>106.53171707661528</v>
      </c>
      <c r="C53" s="165">
        <v>181.22398948211267</v>
      </c>
      <c r="D53" s="165">
        <v>167.65199060987879</v>
      </c>
      <c r="E53" s="165">
        <v>153.7078583402124</v>
      </c>
      <c r="F53" s="165">
        <v>184.73511983726894</v>
      </c>
      <c r="G53" s="165">
        <v>157.72618173394906</v>
      </c>
      <c r="H53" s="77"/>
      <c r="I53" s="117"/>
      <c r="J53" s="117"/>
      <c r="K53" s="117"/>
      <c r="L53" s="117"/>
      <c r="M53" s="117"/>
      <c r="N53" s="117"/>
      <c r="O53" s="117"/>
      <c r="P53" s="117"/>
    </row>
    <row r="54" spans="1:16" x14ac:dyDescent="0.2">
      <c r="A54" s="114" t="s">
        <v>60</v>
      </c>
      <c r="B54" s="165">
        <v>83.477591021430015</v>
      </c>
      <c r="C54" s="165">
        <v>160.33253921965974</v>
      </c>
      <c r="D54" s="165">
        <v>170.7948066880659</v>
      </c>
      <c r="E54" s="165">
        <v>188.81286748135057</v>
      </c>
      <c r="F54" s="165">
        <v>185.01307660235759</v>
      </c>
      <c r="G54" s="165">
        <v>159.26584886225302</v>
      </c>
      <c r="H54" s="77"/>
      <c r="I54" s="117"/>
      <c r="J54" s="117"/>
      <c r="K54" s="117"/>
      <c r="L54" s="117"/>
      <c r="M54" s="117"/>
      <c r="N54" s="117"/>
      <c r="O54" s="117"/>
      <c r="P54" s="117"/>
    </row>
    <row r="55" spans="1:16" x14ac:dyDescent="0.2">
      <c r="A55" s="114" t="s">
        <v>61</v>
      </c>
      <c r="B55" s="165">
        <v>82.356339670685912</v>
      </c>
      <c r="C55" s="165">
        <v>156.62755409693457</v>
      </c>
      <c r="D55" s="165">
        <v>173.35313562976094</v>
      </c>
      <c r="E55" s="165">
        <v>203.09633898682767</v>
      </c>
      <c r="F55" s="165">
        <v>185.63974276364829</v>
      </c>
      <c r="G55" s="165">
        <v>161.61428479899061</v>
      </c>
      <c r="H55" s="77"/>
      <c r="I55" s="122"/>
      <c r="J55" s="122"/>
      <c r="K55" s="122"/>
      <c r="L55" s="122"/>
      <c r="M55" s="122"/>
      <c r="N55" s="122"/>
      <c r="O55" s="122"/>
      <c r="P55" s="122"/>
    </row>
    <row r="56" spans="1:16" x14ac:dyDescent="0.2">
      <c r="A56" s="114" t="s">
        <v>62</v>
      </c>
      <c r="B56" s="165">
        <v>78.376325334075119</v>
      </c>
      <c r="C56" s="165">
        <v>152.69125453485037</v>
      </c>
      <c r="D56" s="165">
        <v>179.20758875101802</v>
      </c>
      <c r="E56" s="165">
        <v>208.98313067522878</v>
      </c>
      <c r="F56" s="165">
        <v>193.15973669913706</v>
      </c>
      <c r="G56" s="165">
        <v>159.28112724924961</v>
      </c>
      <c r="H56" s="77"/>
      <c r="I56" s="122"/>
      <c r="J56" s="122"/>
      <c r="K56" s="122"/>
      <c r="L56" s="122"/>
      <c r="M56" s="122"/>
      <c r="N56" s="122"/>
      <c r="O56" s="122"/>
      <c r="P56" s="122"/>
    </row>
    <row r="57" spans="1:16" x14ac:dyDescent="0.2">
      <c r="A57" s="114" t="s">
        <v>63</v>
      </c>
      <c r="B57" s="165">
        <v>84.265034718135794</v>
      </c>
      <c r="C57" s="165">
        <v>157.25230078785302</v>
      </c>
      <c r="D57" s="165">
        <v>167.6615723662147</v>
      </c>
      <c r="E57" s="165">
        <v>200.2714487564507</v>
      </c>
      <c r="F57" s="165">
        <v>179.46910257868069</v>
      </c>
      <c r="G57" s="165">
        <v>160.01695408105428</v>
      </c>
      <c r="H57" s="77"/>
      <c r="I57" s="122"/>
      <c r="J57" s="122"/>
      <c r="K57" s="122"/>
      <c r="L57" s="122"/>
      <c r="M57" s="122"/>
      <c r="N57" s="122"/>
      <c r="O57" s="122"/>
      <c r="P57" s="122"/>
    </row>
    <row r="58" spans="1:16" x14ac:dyDescent="0.2">
      <c r="A58" s="114" t="s">
        <v>64</v>
      </c>
      <c r="B58" s="165">
        <v>100.94685824943564</v>
      </c>
      <c r="C58" s="165">
        <v>142.22477041547631</v>
      </c>
      <c r="D58" s="165">
        <v>177.72241651894791</v>
      </c>
      <c r="E58" s="165">
        <v>194.62774550666214</v>
      </c>
      <c r="F58" s="165">
        <v>183.22909954642509</v>
      </c>
      <c r="G58" s="165">
        <v>157.4536350239772</v>
      </c>
      <c r="H58" s="77"/>
      <c r="I58" s="122"/>
      <c r="J58" s="122"/>
      <c r="K58" s="122"/>
      <c r="L58" s="122"/>
      <c r="M58" s="122"/>
      <c r="N58" s="122"/>
      <c r="O58" s="122"/>
      <c r="P58" s="122"/>
    </row>
    <row r="59" spans="1:16" x14ac:dyDescent="0.2">
      <c r="A59" s="114" t="s">
        <v>65</v>
      </c>
      <c r="B59" s="165">
        <v>110.5716456075406</v>
      </c>
      <c r="C59" s="165">
        <v>150.02421881950553</v>
      </c>
      <c r="D59" s="165">
        <v>186.92090260144681</v>
      </c>
      <c r="E59" s="165">
        <v>193.68071346456733</v>
      </c>
      <c r="F59" s="165">
        <v>183.97200217311652</v>
      </c>
      <c r="G59" s="165">
        <v>159.75475724614466</v>
      </c>
      <c r="H59" s="77"/>
      <c r="I59" s="122"/>
      <c r="J59" s="122"/>
      <c r="K59" s="122"/>
      <c r="L59" s="122"/>
      <c r="M59" s="122"/>
      <c r="N59" s="122"/>
      <c r="O59" s="122"/>
      <c r="P59" s="122"/>
    </row>
    <row r="60" spans="1:16" x14ac:dyDescent="0.2">
      <c r="A60" s="114" t="s">
        <v>66</v>
      </c>
      <c r="B60" s="165">
        <v>109.46751259802924</v>
      </c>
      <c r="C60" s="165">
        <v>147.67746463558092</v>
      </c>
      <c r="D60" s="165">
        <v>179.38006036506488</v>
      </c>
      <c r="E60" s="165">
        <v>195.90902415184922</v>
      </c>
      <c r="F60" s="165">
        <v>181.16716572540398</v>
      </c>
      <c r="G60" s="165">
        <v>160.73208116273452</v>
      </c>
      <c r="H60" s="77"/>
      <c r="I60" s="122"/>
      <c r="J60" s="122"/>
      <c r="K60" s="122"/>
      <c r="L60" s="122"/>
      <c r="M60" s="122"/>
      <c r="N60" s="122"/>
      <c r="O60" s="122"/>
      <c r="P60" s="122"/>
    </row>
    <row r="61" spans="1:16" x14ac:dyDescent="0.2">
      <c r="A61" s="114" t="s">
        <v>67</v>
      </c>
      <c r="B61" s="165">
        <v>108.00817400793863</v>
      </c>
      <c r="C61" s="165">
        <v>151.79565247476793</v>
      </c>
      <c r="D61" s="165">
        <v>186.30767019594691</v>
      </c>
      <c r="E61" s="165">
        <v>200.93589048865837</v>
      </c>
      <c r="F61" s="165">
        <v>181.4552300092231</v>
      </c>
      <c r="G61" s="165">
        <v>162.89323364596524</v>
      </c>
      <c r="H61" s="77"/>
      <c r="I61" s="122"/>
      <c r="J61" s="122"/>
      <c r="K61" s="122"/>
      <c r="L61" s="122"/>
      <c r="M61" s="122"/>
      <c r="N61" s="122"/>
      <c r="O61" s="122"/>
      <c r="P61" s="122"/>
    </row>
    <row r="62" spans="1:16" x14ac:dyDescent="0.2">
      <c r="A62" s="114" t="s">
        <v>68</v>
      </c>
      <c r="B62" s="165">
        <v>106.54883541784798</v>
      </c>
      <c r="C62" s="165">
        <v>157.54094957542927</v>
      </c>
      <c r="D62" s="165">
        <v>195.30493939539116</v>
      </c>
      <c r="E62" s="165">
        <v>197.82435847441749</v>
      </c>
      <c r="F62" s="165">
        <v>191.01188896890676</v>
      </c>
      <c r="G62" s="165">
        <v>164.89963085445612</v>
      </c>
      <c r="H62" s="77"/>
      <c r="I62" s="122"/>
      <c r="J62" s="122"/>
      <c r="K62" s="122"/>
      <c r="L62" s="122"/>
      <c r="M62" s="122"/>
      <c r="N62" s="122"/>
      <c r="O62" s="122"/>
      <c r="P62" s="122"/>
    </row>
    <row r="63" spans="1:16" x14ac:dyDescent="0.2">
      <c r="A63" s="114" t="s">
        <v>69</v>
      </c>
      <c r="B63" s="165">
        <v>104.86267880642366</v>
      </c>
      <c r="C63" s="165">
        <v>161.45945571910124</v>
      </c>
      <c r="D63" s="165">
        <v>203.96684712307766</v>
      </c>
      <c r="E63" s="165">
        <v>195.05517601122258</v>
      </c>
      <c r="F63" s="165">
        <v>190.55199686666919</v>
      </c>
      <c r="G63" s="165">
        <v>165.17612037397546</v>
      </c>
      <c r="H63" s="77"/>
      <c r="I63" s="122"/>
      <c r="J63" s="122"/>
      <c r="K63" s="122"/>
      <c r="L63" s="122"/>
      <c r="M63" s="122"/>
      <c r="N63" s="122"/>
      <c r="O63" s="122"/>
      <c r="P63" s="122"/>
    </row>
    <row r="64" spans="1:16" x14ac:dyDescent="0.2">
      <c r="A64" s="114" t="s">
        <v>70</v>
      </c>
      <c r="B64" s="165">
        <v>119.26776295376978</v>
      </c>
      <c r="C64" s="165">
        <v>160.15658208202765</v>
      </c>
      <c r="D64" s="165">
        <v>180.83648732812722</v>
      </c>
      <c r="E64" s="165">
        <v>199.70930674215913</v>
      </c>
      <c r="F64" s="165">
        <v>190.70360964762659</v>
      </c>
      <c r="G64" s="165">
        <v>168.08640667123373</v>
      </c>
      <c r="H64" s="77"/>
      <c r="I64" s="122"/>
      <c r="J64" s="122"/>
      <c r="K64" s="122"/>
      <c r="L64" s="122"/>
      <c r="M64" s="122"/>
      <c r="N64" s="122"/>
      <c r="O64" s="122"/>
      <c r="P64" s="122"/>
    </row>
    <row r="65" spans="1:16" x14ac:dyDescent="0.2">
      <c r="A65" s="114" t="s">
        <v>71</v>
      </c>
      <c r="B65" s="165">
        <v>121.09942546567237</v>
      </c>
      <c r="C65" s="165">
        <v>159.38948804381135</v>
      </c>
      <c r="D65" s="165">
        <v>198.16030278350019</v>
      </c>
      <c r="E65" s="165">
        <v>205.1636035835287</v>
      </c>
      <c r="F65" s="165">
        <v>184.022539766769</v>
      </c>
      <c r="G65" s="165">
        <v>169.27319234503523</v>
      </c>
      <c r="H65" s="77"/>
      <c r="I65" s="117"/>
      <c r="J65" s="117"/>
      <c r="K65" s="117"/>
      <c r="L65" s="117"/>
      <c r="M65" s="117"/>
      <c r="N65" s="117"/>
      <c r="O65" s="117"/>
      <c r="P65" s="117"/>
    </row>
    <row r="66" spans="1:16" x14ac:dyDescent="0.2">
      <c r="A66" s="114" t="s">
        <v>72</v>
      </c>
      <c r="B66" s="165">
        <v>113.16079471899172</v>
      </c>
      <c r="C66" s="165">
        <v>165.88803985725724</v>
      </c>
      <c r="D66" s="165">
        <v>195.00790494897714</v>
      </c>
      <c r="E66" s="165">
        <v>206.48337123149614</v>
      </c>
      <c r="F66" s="165">
        <v>199.10801147203375</v>
      </c>
      <c r="G66" s="165">
        <v>170.64775432353707</v>
      </c>
      <c r="H66" s="77"/>
      <c r="I66" s="117"/>
      <c r="J66" s="117"/>
      <c r="K66" s="117"/>
      <c r="L66" s="117"/>
      <c r="M66" s="117"/>
      <c r="N66" s="117"/>
      <c r="O66" s="117"/>
      <c r="P66" s="117"/>
    </row>
    <row r="67" spans="1:16" x14ac:dyDescent="0.2">
      <c r="A67" s="114" t="s">
        <v>130</v>
      </c>
      <c r="B67" s="165">
        <v>100.72859939871826</v>
      </c>
      <c r="C67" s="165">
        <v>165.2632931663388</v>
      </c>
      <c r="D67" s="165">
        <v>178.65184688353372</v>
      </c>
      <c r="E67" s="165">
        <v>208.85956071893403</v>
      </c>
      <c r="F67" s="165">
        <v>201.81682649180658</v>
      </c>
      <c r="G67" s="165">
        <v>169.99817645058428</v>
      </c>
      <c r="H67" s="77"/>
      <c r="I67" s="117"/>
      <c r="J67" s="117"/>
      <c r="K67" s="117"/>
      <c r="L67" s="117"/>
      <c r="M67" s="117"/>
      <c r="N67" s="117"/>
      <c r="O67" s="117"/>
      <c r="P67" s="117"/>
    </row>
    <row r="68" spans="1:16" x14ac:dyDescent="0.2">
      <c r="A68" s="114" t="s">
        <v>131</v>
      </c>
      <c r="B68" s="165">
        <v>100.86982571388832</v>
      </c>
      <c r="C68" s="165">
        <v>171.52657644744517</v>
      </c>
      <c r="D68" s="165">
        <v>207.71331385042879</v>
      </c>
      <c r="E68" s="165">
        <v>210.79616527988082</v>
      </c>
      <c r="F68" s="165">
        <v>200.19456973556206</v>
      </c>
      <c r="G68" s="165">
        <v>173.18790937452252</v>
      </c>
      <c r="H68" s="77"/>
      <c r="I68" s="117"/>
      <c r="J68" s="117"/>
      <c r="K68" s="117"/>
      <c r="L68" s="117"/>
      <c r="M68" s="117"/>
      <c r="N68" s="117"/>
      <c r="O68" s="117"/>
      <c r="P68" s="117"/>
    </row>
    <row r="69" spans="1:16" x14ac:dyDescent="0.2">
      <c r="A69" s="114" t="s">
        <v>133</v>
      </c>
      <c r="B69" s="165">
        <v>116.383322456054</v>
      </c>
      <c r="C69" s="165">
        <v>166.28938029477763</v>
      </c>
      <c r="D69" s="165">
        <v>211.99635893259233</v>
      </c>
      <c r="E69" s="165">
        <v>214.90233415544489</v>
      </c>
      <c r="F69" s="165">
        <v>193.912746844559</v>
      </c>
      <c r="G69" s="165">
        <v>174.98040916506076</v>
      </c>
      <c r="H69" s="77"/>
      <c r="I69"/>
      <c r="J69"/>
      <c r="K69"/>
      <c r="L69"/>
      <c r="M69"/>
      <c r="N69"/>
      <c r="O69"/>
      <c r="P69"/>
    </row>
    <row r="70" spans="1:16" x14ac:dyDescent="0.2">
      <c r="A70" s="114" t="s">
        <v>134</v>
      </c>
      <c r="B70" s="165">
        <v>119.23780585661248</v>
      </c>
      <c r="C70" s="165">
        <v>174.97059143345757</v>
      </c>
      <c r="D70" s="165">
        <v>209.18890432616294</v>
      </c>
      <c r="E70" s="165">
        <v>208.75827386951218</v>
      </c>
      <c r="F70" s="165">
        <v>205.9305866151183</v>
      </c>
      <c r="G70" s="165">
        <v>174.81283975929145</v>
      </c>
      <c r="H70" s="77"/>
      <c r="I70"/>
      <c r="J70"/>
      <c r="K70"/>
      <c r="L70"/>
      <c r="M70"/>
      <c r="N70"/>
      <c r="O70"/>
      <c r="P70"/>
    </row>
    <row r="71" spans="1:16" x14ac:dyDescent="0.2">
      <c r="A71" s="114" t="s">
        <v>135</v>
      </c>
      <c r="B71" s="165">
        <v>124.03950057239453</v>
      </c>
      <c r="C71" s="165">
        <v>167.84333883611274</v>
      </c>
      <c r="D71" s="165">
        <v>219.0581133521774</v>
      </c>
      <c r="E71" s="165">
        <v>222.09370046440017</v>
      </c>
      <c r="F71" s="165">
        <v>206.91101593197638</v>
      </c>
      <c r="G71" s="165">
        <v>176.62160363921316</v>
      </c>
      <c r="H71" s="77"/>
      <c r="I71"/>
      <c r="J71"/>
      <c r="K71"/>
      <c r="L71"/>
      <c r="M71"/>
      <c r="N71"/>
      <c r="O71"/>
      <c r="P71"/>
    </row>
    <row r="72" spans="1:16" x14ac:dyDescent="0.2">
      <c r="A72" s="114" t="s">
        <v>136</v>
      </c>
      <c r="B72" s="165">
        <v>100.70720147217733</v>
      </c>
      <c r="C72" s="165">
        <v>167.77611925544429</v>
      </c>
      <c r="D72" s="165">
        <v>229.31059263162936</v>
      </c>
      <c r="E72" s="165">
        <v>226.22519105231967</v>
      </c>
      <c r="F72" s="165">
        <v>210.6609053809903</v>
      </c>
      <c r="G72" s="165">
        <v>177.03904860005616</v>
      </c>
      <c r="H72" s="77"/>
      <c r="I72"/>
      <c r="J72"/>
      <c r="K72"/>
      <c r="L72"/>
      <c r="M72"/>
      <c r="N72"/>
      <c r="O72"/>
      <c r="P72"/>
    </row>
    <row r="73" spans="1:16" x14ac:dyDescent="0.2">
      <c r="A73" s="114" t="s">
        <v>137</v>
      </c>
      <c r="B73" s="165">
        <v>103.53172777557853</v>
      </c>
      <c r="C73" s="165">
        <v>166.74212394104447</v>
      </c>
      <c r="D73" s="165">
        <v>224.01188137785658</v>
      </c>
      <c r="E73" s="165">
        <v>229.70642006695056</v>
      </c>
      <c r="F73" s="165">
        <v>204.00005053759367</v>
      </c>
      <c r="G73" s="165">
        <v>180.3830439475409</v>
      </c>
      <c r="H73" s="77"/>
      <c r="I73"/>
      <c r="J73"/>
      <c r="K73"/>
      <c r="L73"/>
      <c r="M73"/>
      <c r="N73"/>
      <c r="O73"/>
      <c r="P73"/>
    </row>
    <row r="74" spans="1:16" x14ac:dyDescent="0.2">
      <c r="A74" s="114" t="s">
        <v>138</v>
      </c>
      <c r="B74" s="165">
        <v>113.02384798912985</v>
      </c>
      <c r="C74" s="165">
        <v>182.26589298247347</v>
      </c>
      <c r="D74" s="165">
        <v>212.28381162267041</v>
      </c>
      <c r="E74" s="165">
        <v>237.51057181490839</v>
      </c>
      <c r="F74" s="165">
        <v>210.76703432766047</v>
      </c>
      <c r="G74" s="165">
        <v>188.83297765905539</v>
      </c>
      <c r="H74" s="77"/>
      <c r="I74"/>
      <c r="J74"/>
      <c r="K74"/>
      <c r="L74"/>
      <c r="M74"/>
      <c r="N74"/>
      <c r="O74"/>
      <c r="P74"/>
    </row>
    <row r="75" spans="1:16" x14ac:dyDescent="0.2">
      <c r="A75" s="114" t="s">
        <v>139</v>
      </c>
      <c r="B75" s="165">
        <v>114.89830635411428</v>
      </c>
      <c r="C75" s="165">
        <v>178.82780913593183</v>
      </c>
      <c r="D75" s="165">
        <v>203.72730321467921</v>
      </c>
      <c r="E75" s="165">
        <v>246.02069290333688</v>
      </c>
      <c r="F75" s="165">
        <v>222.02681019343257</v>
      </c>
      <c r="G75" s="165">
        <v>190.61857753288547</v>
      </c>
      <c r="H75" s="77"/>
      <c r="I75"/>
      <c r="J75"/>
      <c r="K75"/>
      <c r="L75"/>
      <c r="M75"/>
      <c r="N75"/>
      <c r="O75"/>
      <c r="P75"/>
    </row>
    <row r="76" spans="1:16" x14ac:dyDescent="0.2">
      <c r="A76" s="114" t="s">
        <v>140</v>
      </c>
      <c r="B76" s="165">
        <v>120.37189596328115</v>
      </c>
      <c r="C76" s="165">
        <v>179.69375549866052</v>
      </c>
      <c r="D76" s="165">
        <v>224.91256647343457</v>
      </c>
      <c r="E76" s="165">
        <v>251.8507639560618</v>
      </c>
      <c r="F76" s="165">
        <v>229.4760514978079</v>
      </c>
      <c r="G76" s="165">
        <v>192.87238604048278</v>
      </c>
      <c r="H76" s="77"/>
      <c r="I76"/>
      <c r="J76"/>
      <c r="K76"/>
      <c r="L76"/>
      <c r="M76"/>
      <c r="N76"/>
      <c r="O76"/>
      <c r="P76"/>
    </row>
    <row r="77" spans="1:16" x14ac:dyDescent="0.2">
      <c r="A77" s="114" t="s">
        <v>141</v>
      </c>
      <c r="B77" s="165">
        <v>102.7314453229482</v>
      </c>
      <c r="C77" s="165">
        <v>181.55217919949388</v>
      </c>
      <c r="D77" s="165">
        <v>221.46313419249748</v>
      </c>
      <c r="E77" s="165">
        <v>252.41999604981285</v>
      </c>
      <c r="F77" s="165">
        <v>232.40723192965169</v>
      </c>
      <c r="G77" s="165">
        <v>195.52638971715268</v>
      </c>
      <c r="H77" s="77"/>
      <c r="I77"/>
      <c r="J77"/>
      <c r="K77"/>
      <c r="L77"/>
      <c r="M77"/>
      <c r="N77"/>
      <c r="O77"/>
      <c r="P77"/>
    </row>
    <row r="78" spans="1:16" x14ac:dyDescent="0.2">
      <c r="A78" s="114" t="s">
        <v>142</v>
      </c>
      <c r="B78" s="165">
        <v>126.49170295398373</v>
      </c>
      <c r="C78" s="165">
        <v>192.47733810460551</v>
      </c>
      <c r="D78" s="165">
        <v>212.14966703396732</v>
      </c>
      <c r="E78" s="165">
        <v>253.53415139345378</v>
      </c>
      <c r="F78" s="165">
        <v>230.68895374546742</v>
      </c>
      <c r="G78" s="165">
        <v>198.82701415961475</v>
      </c>
      <c r="H78" s="77"/>
      <c r="I78"/>
      <c r="J78"/>
      <c r="K78"/>
      <c r="L78"/>
      <c r="M78"/>
      <c r="N78"/>
      <c r="O78"/>
      <c r="P78"/>
    </row>
    <row r="79" spans="1:16" x14ac:dyDescent="0.2">
      <c r="A79" s="114" t="s">
        <v>144</v>
      </c>
      <c r="B79" s="165">
        <v>130.00096290669433</v>
      </c>
      <c r="C79" s="165">
        <v>189.65016162355056</v>
      </c>
      <c r="D79" s="165">
        <v>210.61658602021745</v>
      </c>
      <c r="E79" s="165">
        <v>262.46866438096004</v>
      </c>
      <c r="F79" s="165">
        <v>244.13195365702666</v>
      </c>
      <c r="G79" s="165">
        <v>201.95021217243877</v>
      </c>
      <c r="H79" s="77"/>
      <c r="I79"/>
      <c r="J79"/>
      <c r="K79"/>
      <c r="L79"/>
      <c r="M79"/>
      <c r="N79"/>
      <c r="O79"/>
      <c r="P79"/>
    </row>
    <row r="80" spans="1:16" x14ac:dyDescent="0.2">
      <c r="A80" s="114" t="s">
        <v>143</v>
      </c>
      <c r="B80" s="165">
        <v>134.00665475515424</v>
      </c>
      <c r="C80" s="165">
        <v>197.36855112147961</v>
      </c>
      <c r="D80" s="165">
        <v>199.22387773678912</v>
      </c>
      <c r="E80" s="165">
        <v>266.71562197722056</v>
      </c>
      <c r="F80" s="165">
        <v>247.14399423871433</v>
      </c>
      <c r="G80" s="165">
        <v>204.66040088516073</v>
      </c>
      <c r="H80" s="77"/>
      <c r="I80"/>
      <c r="J80"/>
      <c r="K80"/>
      <c r="L80"/>
      <c r="M80"/>
      <c r="N80"/>
      <c r="O80"/>
      <c r="P80"/>
    </row>
    <row r="81" spans="1:16" x14ac:dyDescent="0.2">
      <c r="A81" s="114" t="s">
        <v>145</v>
      </c>
      <c r="B81" s="165">
        <v>121.74136326189991</v>
      </c>
      <c r="C81" s="165">
        <v>198.4499955516454</v>
      </c>
      <c r="D81" s="165">
        <v>207.78996790111623</v>
      </c>
      <c r="E81" s="165">
        <v>264.88840721364943</v>
      </c>
      <c r="F81" s="165">
        <v>261.61290730141877</v>
      </c>
      <c r="G81" s="165">
        <v>206.55294946796712</v>
      </c>
      <c r="H81" s="77"/>
      <c r="I81"/>
      <c r="J81"/>
      <c r="K81"/>
      <c r="L81"/>
      <c r="M81"/>
      <c r="N81"/>
      <c r="O81"/>
      <c r="P81"/>
    </row>
    <row r="82" spans="1:16" x14ac:dyDescent="0.2">
      <c r="A82" s="114" t="s">
        <v>146</v>
      </c>
      <c r="B82" s="165">
        <v>123.75276835674623</v>
      </c>
      <c r="C82" s="165">
        <v>191.91585690137504</v>
      </c>
      <c r="D82" s="165">
        <v>191.51056388636036</v>
      </c>
      <c r="E82" s="165">
        <v>274.09740756308906</v>
      </c>
      <c r="F82" s="165">
        <v>248.57926189844468</v>
      </c>
      <c r="G82" s="165">
        <v>208.50809015234026</v>
      </c>
      <c r="H82" s="77"/>
      <c r="I82"/>
      <c r="J82"/>
      <c r="K82"/>
      <c r="L82"/>
      <c r="M82"/>
      <c r="N82"/>
      <c r="O82"/>
      <c r="P82"/>
    </row>
    <row r="83" spans="1:16" x14ac:dyDescent="0.2">
      <c r="A83" s="114" t="s">
        <v>147</v>
      </c>
      <c r="B83" s="165">
        <v>132.34189607027079</v>
      </c>
      <c r="C83" s="165">
        <v>180.5280691175453</v>
      </c>
      <c r="D83" s="165">
        <v>224.29933406793464</v>
      </c>
      <c r="E83" s="165">
        <v>276.44118525871187</v>
      </c>
      <c r="F83" s="165">
        <v>252.24829119761463</v>
      </c>
      <c r="G83" s="165">
        <v>210.32424680016359</v>
      </c>
      <c r="H83" s="77"/>
      <c r="I83"/>
      <c r="J83"/>
      <c r="K83"/>
      <c r="L83"/>
      <c r="M83"/>
      <c r="N83"/>
      <c r="O83"/>
      <c r="P83"/>
    </row>
    <row r="84" spans="1:16" x14ac:dyDescent="0.2">
      <c r="A84" s="114" t="s">
        <v>148</v>
      </c>
      <c r="B84" s="165">
        <v>127.27914665068954</v>
      </c>
      <c r="C84" s="165">
        <v>193.29188125858778</v>
      </c>
      <c r="D84" s="165">
        <v>220.54328558424757</v>
      </c>
      <c r="E84" s="165">
        <v>276.60324421778694</v>
      </c>
      <c r="F84" s="165">
        <v>263.043121201784</v>
      </c>
      <c r="G84" s="165">
        <v>211.47406863445718</v>
      </c>
      <c r="H84" s="77"/>
      <c r="I84"/>
      <c r="J84"/>
      <c r="K84"/>
      <c r="L84"/>
      <c r="M84"/>
      <c r="N84"/>
      <c r="O84"/>
      <c r="P84"/>
    </row>
    <row r="85" spans="1:16" x14ac:dyDescent="0.2">
      <c r="A85" s="114" t="s">
        <v>149</v>
      </c>
      <c r="B85" s="165">
        <v>124.96389099896219</v>
      </c>
      <c r="C85" s="165">
        <v>200.20363578849555</v>
      </c>
      <c r="D85" s="165">
        <v>221.55895175585684</v>
      </c>
      <c r="E85" s="165">
        <v>278.45679356220779</v>
      </c>
      <c r="F85" s="165">
        <v>264.40763623040084</v>
      </c>
      <c r="G85" s="165">
        <v>212.68598971912405</v>
      </c>
      <c r="H85" s="77"/>
      <c r="I85"/>
      <c r="J85"/>
      <c r="K85"/>
      <c r="L85"/>
      <c r="M85"/>
      <c r="N85"/>
      <c r="O85"/>
      <c r="P85"/>
    </row>
    <row r="86" spans="1:16" x14ac:dyDescent="0.2">
      <c r="A86" s="114" t="s">
        <v>150</v>
      </c>
      <c r="B86" s="165">
        <v>128.26773085687995</v>
      </c>
      <c r="C86" s="165">
        <v>195.83634009153727</v>
      </c>
      <c r="D86" s="165">
        <v>228.38116226704352</v>
      </c>
      <c r="E86" s="165">
        <v>274.24629923173927</v>
      </c>
      <c r="F86" s="165">
        <v>262.04247684746485</v>
      </c>
      <c r="G86" s="165">
        <v>214.13349367425494</v>
      </c>
      <c r="H86" s="77"/>
      <c r="I86"/>
      <c r="J86"/>
      <c r="K86"/>
      <c r="L86"/>
      <c r="M86"/>
      <c r="N86"/>
      <c r="O86"/>
      <c r="P86"/>
    </row>
    <row r="87" spans="1:16" x14ac:dyDescent="0.2">
      <c r="A87" s="114" t="s">
        <v>151</v>
      </c>
      <c r="B87" s="165">
        <v>113.58875324981008</v>
      </c>
      <c r="C87" s="165">
        <v>142.46003894781586</v>
      </c>
      <c r="D87" s="165">
        <v>219.35514779859147</v>
      </c>
      <c r="E87" s="165">
        <v>261.68267842944613</v>
      </c>
      <c r="F87" s="165">
        <v>220.60165005243277</v>
      </c>
      <c r="G87" s="165">
        <v>193.61412708660873</v>
      </c>
      <c r="H87" s="77"/>
      <c r="I87"/>
      <c r="J87"/>
      <c r="K87"/>
      <c r="L87"/>
      <c r="M87"/>
      <c r="N87"/>
      <c r="O87"/>
      <c r="P87"/>
    </row>
    <row r="88" spans="1:16" x14ac:dyDescent="0.2">
      <c r="A88" s="114" t="s">
        <v>152</v>
      </c>
      <c r="B88" s="165">
        <v>103.26211390116298</v>
      </c>
      <c r="C88" s="165">
        <v>186.48886428564367</v>
      </c>
      <c r="D88" s="165">
        <v>226.39773870550474</v>
      </c>
      <c r="E88" s="165">
        <v>266.89996404316838</v>
      </c>
      <c r="F88" s="165">
        <v>239.04281797622207</v>
      </c>
      <c r="G88" s="165">
        <v>200.87037520761356</v>
      </c>
      <c r="H88" s="77"/>
      <c r="I88"/>
      <c r="J88"/>
      <c r="K88"/>
      <c r="L88"/>
      <c r="M88"/>
      <c r="N88"/>
      <c r="O88"/>
      <c r="P88"/>
    </row>
    <row r="89" spans="1:16" x14ac:dyDescent="0.2">
      <c r="A89" s="114" t="s">
        <v>155</v>
      </c>
      <c r="B89" s="165">
        <v>109.37764130655741</v>
      </c>
      <c r="C89" s="165">
        <v>195.83436304504701</v>
      </c>
      <c r="D89" s="165">
        <v>230.75743783835577</v>
      </c>
      <c r="E89" s="165">
        <v>281.97043436865368</v>
      </c>
      <c r="F89" s="165">
        <v>250.16108857976724</v>
      </c>
      <c r="G89" s="165">
        <v>207.73086382028674</v>
      </c>
      <c r="H89" s="77"/>
      <c r="I89"/>
      <c r="J89"/>
      <c r="K89"/>
      <c r="L89"/>
      <c r="M89"/>
      <c r="N89"/>
      <c r="O89"/>
      <c r="P89"/>
    </row>
    <row r="90" spans="1:16" x14ac:dyDescent="0.2">
      <c r="A90" s="114" t="s">
        <v>156</v>
      </c>
      <c r="B90" s="165">
        <v>100.98965410251746</v>
      </c>
      <c r="C90" s="165">
        <v>194.57498443075889</v>
      </c>
      <c r="D90" s="165">
        <v>226.69477315191875</v>
      </c>
      <c r="E90" s="165">
        <v>279.89607969249317</v>
      </c>
      <c r="F90" s="165">
        <v>250.33797015755096</v>
      </c>
      <c r="G90" s="165">
        <v>211.35233438967771</v>
      </c>
      <c r="H90" s="77"/>
      <c r="I90"/>
      <c r="J90"/>
      <c r="K90"/>
      <c r="L90"/>
      <c r="M90"/>
      <c r="N90"/>
      <c r="O90"/>
      <c r="P90"/>
    </row>
    <row r="91" spans="1:16" x14ac:dyDescent="0.2">
      <c r="A91" s="114" t="s">
        <v>157</v>
      </c>
      <c r="B91" s="165">
        <v>103.50177067842125</v>
      </c>
      <c r="C91" s="165">
        <v>212.99117248742104</v>
      </c>
      <c r="D91" s="165">
        <v>227.01097111100461</v>
      </c>
      <c r="E91" s="165">
        <v>283.85436976790118</v>
      </c>
      <c r="F91" s="165">
        <v>252.62732315000815</v>
      </c>
      <c r="G91" s="165">
        <v>214.91564851824285</v>
      </c>
      <c r="H91" s="77"/>
      <c r="I91"/>
      <c r="J91"/>
      <c r="K91"/>
      <c r="L91"/>
      <c r="M91"/>
      <c r="N91"/>
      <c r="O91"/>
      <c r="P91"/>
    </row>
    <row r="92" spans="1:16" x14ac:dyDescent="0.2">
      <c r="A92" s="114" t="s">
        <v>158</v>
      </c>
      <c r="B92" s="165">
        <v>125.90539976676259</v>
      </c>
      <c r="C92" s="165">
        <v>181.0203536936171</v>
      </c>
      <c r="D92" s="165">
        <v>217.11301681598235</v>
      </c>
      <c r="E92" s="165">
        <v>294.09244450746741</v>
      </c>
      <c r="F92" s="165">
        <v>252.95076374938407</v>
      </c>
      <c r="G92" s="165">
        <v>216.20987575221409</v>
      </c>
      <c r="H92" s="77"/>
      <c r="I92"/>
      <c r="J92"/>
      <c r="K92"/>
      <c r="L92"/>
      <c r="M92"/>
      <c r="N92"/>
      <c r="O92"/>
      <c r="P92"/>
    </row>
    <row r="93" spans="1:16" x14ac:dyDescent="0.2">
      <c r="A93" s="114" t="s">
        <v>173</v>
      </c>
      <c r="B93" s="165">
        <v>90.941187798902277</v>
      </c>
      <c r="C93" s="165">
        <v>184.21921491483872</v>
      </c>
      <c r="D93" s="165">
        <v>222.91956115555979</v>
      </c>
      <c r="E93" s="165">
        <v>297.17561620387016</v>
      </c>
      <c r="F93" s="165">
        <v>272.41279106495341</v>
      </c>
      <c r="G93" s="165">
        <v>217.24535610962982</v>
      </c>
      <c r="H93" s="77"/>
      <c r="I93" s="77"/>
      <c r="J93" s="77"/>
      <c r="K93" s="77"/>
    </row>
    <row r="94" spans="1:16" x14ac:dyDescent="0.2">
      <c r="A94" s="114" t="s">
        <v>174</v>
      </c>
      <c r="B94" s="165">
        <v>104.25497769266157</v>
      </c>
      <c r="C94" s="165">
        <v>194.44054526942202</v>
      </c>
      <c r="D94" s="165">
        <v>234.49432280937094</v>
      </c>
      <c r="E94" s="165">
        <v>310.17477045867747</v>
      </c>
      <c r="F94" s="165">
        <v>261.40570316744368</v>
      </c>
      <c r="G94" s="165">
        <v>220.53316642106248</v>
      </c>
      <c r="H94" s="77"/>
      <c r="I94" s="77"/>
      <c r="J94" s="77"/>
      <c r="K94" s="77"/>
    </row>
    <row r="95" spans="1:16" x14ac:dyDescent="0.2">
      <c r="A95" s="114" t="s">
        <v>175</v>
      </c>
      <c r="B95" s="165">
        <v>104.90975424481368</v>
      </c>
      <c r="C95" s="165">
        <v>201.91180395607003</v>
      </c>
      <c r="D95" s="165">
        <v>235.00215589517555</v>
      </c>
      <c r="E95" s="165">
        <v>314.16851093138314</v>
      </c>
      <c r="F95" s="165">
        <v>268.70333169086155</v>
      </c>
      <c r="G95" s="165">
        <v>223.28278322925956</v>
      </c>
      <c r="H95" s="77"/>
      <c r="I95" s="77"/>
      <c r="J95" s="77"/>
      <c r="K95" s="77"/>
    </row>
    <row r="96" spans="1:16" ht="13.5" thickBot="1" x14ac:dyDescent="0.25">
      <c r="A96" s="115" t="s">
        <v>176</v>
      </c>
      <c r="B96" s="169">
        <v>104.21646142488792</v>
      </c>
      <c r="C96" s="169">
        <v>179.36358873478909</v>
      </c>
      <c r="D96" s="169">
        <v>241.28778805154982</v>
      </c>
      <c r="E96" s="169">
        <v>329.12351424852756</v>
      </c>
      <c r="F96" s="169">
        <v>268.00591289845727</v>
      </c>
      <c r="G96" s="169">
        <v>226.06985672815804</v>
      </c>
      <c r="H96" s="77"/>
      <c r="I96" s="77"/>
      <c r="J96" s="77"/>
      <c r="K96" s="77"/>
    </row>
    <row r="97" spans="2:11" x14ac:dyDescent="0.2">
      <c r="B97" s="77"/>
      <c r="C97" s="77"/>
      <c r="D97" s="77"/>
      <c r="E97" s="77"/>
      <c r="F97" s="77"/>
      <c r="G97" s="77"/>
      <c r="H97" s="77"/>
      <c r="I97" s="77"/>
      <c r="J97" s="77"/>
      <c r="K97" s="77"/>
    </row>
    <row r="98" spans="2:11" x14ac:dyDescent="0.2">
      <c r="B98" s="77"/>
      <c r="C98" s="77"/>
      <c r="D98" s="77"/>
      <c r="E98" s="77"/>
      <c r="F98" s="77"/>
      <c r="G98" s="77"/>
      <c r="H98" s="77"/>
      <c r="I98" s="77"/>
      <c r="J98" s="77"/>
      <c r="K98" s="77"/>
    </row>
    <row r="99" spans="2:11" x14ac:dyDescent="0.2">
      <c r="B99" s="77"/>
      <c r="C99" s="77"/>
      <c r="D99" s="77"/>
      <c r="E99" s="77"/>
      <c r="F99" s="77"/>
      <c r="G99" s="77"/>
      <c r="H99" s="77"/>
      <c r="I99" s="77"/>
      <c r="J99" s="77"/>
      <c r="K99" s="77"/>
    </row>
    <row r="100" spans="2:11" x14ac:dyDescent="0.2">
      <c r="B100" s="77"/>
      <c r="C100" s="77"/>
      <c r="D100" s="77"/>
      <c r="E100" s="77"/>
      <c r="F100" s="77"/>
      <c r="G100" s="77"/>
      <c r="H100" s="77"/>
      <c r="I100" s="77"/>
      <c r="J100" s="77"/>
      <c r="K100" s="77"/>
    </row>
    <row r="101" spans="2:11" x14ac:dyDescent="0.2">
      <c r="B101" s="77"/>
      <c r="C101" s="77"/>
      <c r="D101" s="77"/>
      <c r="E101" s="77"/>
      <c r="F101" s="77"/>
      <c r="G101" s="77"/>
      <c r="H101" s="77"/>
      <c r="I101" s="77"/>
      <c r="J101" s="77"/>
      <c r="K101" s="77"/>
    </row>
    <row r="102" spans="2:11" x14ac:dyDescent="0.2">
      <c r="B102" s="77"/>
      <c r="C102" s="77"/>
      <c r="D102" s="77"/>
      <c r="E102" s="77"/>
      <c r="F102" s="77"/>
      <c r="G102" s="77"/>
      <c r="H102" s="77"/>
      <c r="I102" s="77"/>
      <c r="J102" s="77"/>
      <c r="K102" s="77"/>
    </row>
    <row r="103" spans="2:11" x14ac:dyDescent="0.2">
      <c r="B103" s="77"/>
      <c r="C103" s="77"/>
      <c r="D103" s="77"/>
      <c r="E103" s="77"/>
      <c r="F103" s="77"/>
      <c r="G103" s="77"/>
      <c r="H103" s="77"/>
      <c r="I103" s="77"/>
      <c r="J103" s="77"/>
      <c r="K103" s="77"/>
    </row>
    <row r="104" spans="2:11" x14ac:dyDescent="0.2">
      <c r="B104" s="77"/>
      <c r="C104" s="77"/>
      <c r="D104" s="77"/>
      <c r="E104" s="77"/>
      <c r="F104" s="77"/>
      <c r="G104" s="77"/>
      <c r="H104" s="77"/>
      <c r="I104" s="77"/>
      <c r="J104" s="77"/>
      <c r="K104" s="77"/>
    </row>
    <row r="105" spans="2:11" x14ac:dyDescent="0.2">
      <c r="B105" s="77"/>
      <c r="C105" s="77"/>
      <c r="D105" s="77"/>
      <c r="E105" s="77"/>
      <c r="F105" s="77"/>
      <c r="G105" s="77"/>
      <c r="H105" s="77"/>
      <c r="I105" s="77"/>
      <c r="J105" s="77"/>
      <c r="K105" s="77"/>
    </row>
    <row r="106" spans="2:11" x14ac:dyDescent="0.2">
      <c r="B106" s="77"/>
      <c r="C106" s="77"/>
      <c r="D106" s="77"/>
      <c r="E106" s="77"/>
      <c r="F106" s="77"/>
      <c r="G106" s="77"/>
      <c r="H106" s="77"/>
      <c r="I106" s="77"/>
      <c r="J106" s="77"/>
      <c r="K106" s="77"/>
    </row>
    <row r="107" spans="2:11" x14ac:dyDescent="0.2">
      <c r="B107" s="77"/>
      <c r="C107" s="77"/>
      <c r="D107" s="77"/>
      <c r="E107" s="77"/>
      <c r="F107" s="77"/>
      <c r="G107" s="77"/>
      <c r="H107" s="77"/>
      <c r="I107" s="77"/>
      <c r="J107" s="77"/>
      <c r="K107" s="77"/>
    </row>
    <row r="108" spans="2:11" x14ac:dyDescent="0.2">
      <c r="B108" s="77"/>
      <c r="C108" s="77"/>
      <c r="D108" s="77"/>
      <c r="E108" s="77"/>
      <c r="F108" s="77"/>
      <c r="G108" s="77"/>
      <c r="H108" s="77"/>
      <c r="I108" s="77"/>
      <c r="J108" s="77"/>
      <c r="K108" s="77"/>
    </row>
    <row r="109" spans="2:11" x14ac:dyDescent="0.2">
      <c r="B109" s="77"/>
      <c r="C109" s="77"/>
      <c r="D109" s="77"/>
      <c r="E109" s="77"/>
      <c r="F109" s="77"/>
      <c r="G109" s="77"/>
      <c r="H109" s="77"/>
      <c r="I109" s="77"/>
      <c r="J109" s="77"/>
      <c r="K109" s="77"/>
    </row>
    <row r="110" spans="2:11" x14ac:dyDescent="0.2">
      <c r="B110" s="77"/>
      <c r="C110" s="77"/>
      <c r="D110" s="77"/>
      <c r="E110" s="77"/>
      <c r="F110" s="77"/>
      <c r="G110" s="77"/>
      <c r="H110" s="77"/>
      <c r="I110" s="77"/>
      <c r="J110" s="77"/>
      <c r="K110" s="77"/>
    </row>
    <row r="111" spans="2:11" x14ac:dyDescent="0.2">
      <c r="B111" s="77"/>
      <c r="C111" s="77"/>
      <c r="D111" s="77"/>
      <c r="E111" s="77"/>
      <c r="F111" s="77"/>
      <c r="G111" s="77"/>
      <c r="H111" s="77"/>
      <c r="I111" s="77"/>
      <c r="J111" s="77"/>
      <c r="K111" s="77"/>
    </row>
    <row r="112" spans="2:11" x14ac:dyDescent="0.2">
      <c r="B112" s="77"/>
      <c r="C112" s="77"/>
      <c r="D112" s="77"/>
      <c r="E112" s="77"/>
      <c r="F112" s="77"/>
      <c r="G112" s="77"/>
      <c r="H112" s="77"/>
      <c r="I112" s="77"/>
      <c r="J112" s="77"/>
      <c r="K112" s="77"/>
    </row>
    <row r="113" spans="2:11" x14ac:dyDescent="0.2">
      <c r="B113" s="77"/>
      <c r="C113" s="77"/>
      <c r="D113" s="77"/>
      <c r="E113" s="77"/>
      <c r="F113" s="77"/>
      <c r="G113" s="77"/>
      <c r="H113" s="77"/>
      <c r="I113" s="77"/>
      <c r="J113" s="77"/>
      <c r="K113" s="77"/>
    </row>
    <row r="114" spans="2:11" x14ac:dyDescent="0.2">
      <c r="B114" s="77"/>
      <c r="C114" s="77"/>
      <c r="D114" s="77"/>
      <c r="E114" s="77"/>
      <c r="F114" s="77"/>
      <c r="G114" s="77"/>
      <c r="H114" s="77"/>
      <c r="I114" s="77"/>
      <c r="J114" s="77"/>
      <c r="K114" s="77"/>
    </row>
    <row r="115" spans="2:11" x14ac:dyDescent="0.2">
      <c r="B115" s="77"/>
      <c r="C115" s="77"/>
      <c r="D115" s="77"/>
      <c r="E115" s="77"/>
      <c r="F115" s="77"/>
      <c r="G115" s="77"/>
      <c r="H115" s="77"/>
      <c r="I115" s="77"/>
      <c r="J115" s="77"/>
      <c r="K115" s="77"/>
    </row>
    <row r="116" spans="2:11" x14ac:dyDescent="0.2">
      <c r="B116" s="77"/>
      <c r="C116" s="77"/>
      <c r="D116" s="77"/>
      <c r="E116" s="77"/>
      <c r="F116" s="77"/>
      <c r="G116" s="77"/>
      <c r="H116" s="77"/>
      <c r="I116" s="77"/>
      <c r="J116" s="77"/>
      <c r="K116" s="77"/>
    </row>
    <row r="117" spans="2:11" x14ac:dyDescent="0.2">
      <c r="B117" s="77"/>
      <c r="C117" s="77"/>
      <c r="D117" s="77"/>
      <c r="E117" s="77"/>
      <c r="F117" s="77"/>
      <c r="G117" s="77"/>
      <c r="H117" s="77"/>
      <c r="I117" s="77"/>
      <c r="J117" s="77"/>
      <c r="K117" s="77"/>
    </row>
    <row r="118" spans="2:11" x14ac:dyDescent="0.2">
      <c r="B118" s="77"/>
      <c r="C118" s="77"/>
      <c r="D118" s="77"/>
      <c r="E118" s="77"/>
      <c r="F118" s="77"/>
      <c r="G118" s="77"/>
      <c r="H118" s="77"/>
      <c r="I118" s="77"/>
      <c r="J118" s="77"/>
      <c r="K118" s="77"/>
    </row>
    <row r="119" spans="2:11" x14ac:dyDescent="0.2">
      <c r="B119" s="77"/>
      <c r="C119" s="77"/>
      <c r="D119" s="77"/>
      <c r="E119" s="77"/>
      <c r="F119" s="77"/>
      <c r="G119" s="77"/>
      <c r="H119" s="77"/>
      <c r="I119" s="77"/>
      <c r="J119" s="77"/>
      <c r="K119" s="77"/>
    </row>
    <row r="120" spans="2:11" x14ac:dyDescent="0.2">
      <c r="B120" s="77"/>
      <c r="C120" s="77"/>
      <c r="D120" s="77"/>
      <c r="E120" s="77"/>
      <c r="F120" s="77"/>
      <c r="G120" s="77"/>
      <c r="H120" s="77"/>
      <c r="I120" s="77"/>
      <c r="J120" s="77"/>
      <c r="K120" s="77"/>
    </row>
    <row r="121" spans="2:11" x14ac:dyDescent="0.2">
      <c r="B121" s="77"/>
      <c r="C121" s="77"/>
      <c r="D121" s="77"/>
      <c r="E121" s="77"/>
      <c r="F121" s="77"/>
      <c r="G121" s="77"/>
      <c r="H121" s="77"/>
      <c r="I121" s="77"/>
      <c r="J121" s="77"/>
      <c r="K121" s="77"/>
    </row>
    <row r="122" spans="2:11" x14ac:dyDescent="0.2">
      <c r="B122" s="77"/>
      <c r="C122" s="77"/>
      <c r="D122" s="77"/>
      <c r="E122" s="77"/>
      <c r="F122" s="77"/>
      <c r="G122" s="77"/>
      <c r="H122" s="77"/>
      <c r="I122" s="77"/>
      <c r="J122" s="77"/>
      <c r="K122" s="77"/>
    </row>
    <row r="123" spans="2:11" x14ac:dyDescent="0.2">
      <c r="B123" s="77"/>
      <c r="C123" s="77"/>
      <c r="D123" s="77"/>
      <c r="E123" s="77"/>
      <c r="F123" s="77"/>
      <c r="G123" s="77"/>
      <c r="H123" s="77"/>
      <c r="I123" s="77"/>
      <c r="J123" s="77"/>
      <c r="K123" s="77"/>
    </row>
    <row r="124" spans="2:11" x14ac:dyDescent="0.2">
      <c r="B124" s="77"/>
      <c r="C124" s="77"/>
      <c r="D124" s="77"/>
      <c r="E124" s="77"/>
      <c r="F124" s="77"/>
      <c r="G124" s="77"/>
      <c r="H124" s="77"/>
      <c r="I124" s="77"/>
      <c r="J124" s="77"/>
      <c r="K124" s="77"/>
    </row>
    <row r="125" spans="2:11" x14ac:dyDescent="0.2">
      <c r="B125" s="77"/>
      <c r="C125" s="77"/>
      <c r="D125" s="77"/>
      <c r="E125" s="77"/>
      <c r="F125" s="77"/>
      <c r="G125" s="77"/>
      <c r="H125" s="77"/>
      <c r="I125" s="77"/>
      <c r="J125" s="77"/>
      <c r="K125" s="77"/>
    </row>
    <row r="126" spans="2:11" x14ac:dyDescent="0.2">
      <c r="B126" s="77"/>
      <c r="C126" s="77"/>
      <c r="D126" s="77"/>
      <c r="E126" s="77"/>
      <c r="F126" s="77"/>
      <c r="G126" s="77"/>
      <c r="H126" s="77"/>
      <c r="I126" s="77"/>
      <c r="J126" s="77"/>
      <c r="K126" s="77"/>
    </row>
    <row r="127" spans="2:11" x14ac:dyDescent="0.2">
      <c r="B127" s="77"/>
      <c r="C127" s="77"/>
      <c r="D127" s="77"/>
      <c r="E127" s="77"/>
      <c r="F127" s="77"/>
      <c r="G127" s="77"/>
      <c r="H127" s="77"/>
      <c r="I127" s="77"/>
      <c r="J127" s="77"/>
      <c r="K127" s="77"/>
    </row>
    <row r="128" spans="2:11" x14ac:dyDescent="0.2">
      <c r="B128" s="77"/>
      <c r="C128" s="77"/>
      <c r="D128" s="77"/>
      <c r="E128" s="77"/>
      <c r="F128" s="77"/>
      <c r="G128" s="77"/>
      <c r="H128" s="77"/>
      <c r="I128" s="77"/>
      <c r="J128" s="77"/>
      <c r="K128" s="77"/>
    </row>
    <row r="129" spans="2:11" x14ac:dyDescent="0.2">
      <c r="B129" s="77"/>
      <c r="C129" s="77"/>
      <c r="D129" s="77"/>
      <c r="E129" s="77"/>
      <c r="F129" s="77"/>
      <c r="G129" s="77"/>
      <c r="H129" s="77"/>
      <c r="I129" s="77"/>
      <c r="J129" s="77"/>
      <c r="K129" s="77"/>
    </row>
    <row r="130" spans="2:11" x14ac:dyDescent="0.2">
      <c r="B130" s="77"/>
      <c r="C130" s="77"/>
      <c r="D130" s="77"/>
      <c r="E130" s="77"/>
      <c r="F130" s="77"/>
      <c r="G130" s="77"/>
      <c r="H130" s="77"/>
      <c r="I130" s="77"/>
      <c r="J130" s="77"/>
      <c r="K130" s="77"/>
    </row>
    <row r="131" spans="2:11" x14ac:dyDescent="0.2">
      <c r="B131" s="77"/>
      <c r="C131" s="77"/>
      <c r="D131" s="77"/>
      <c r="E131" s="77"/>
      <c r="F131" s="77"/>
      <c r="G131" s="77"/>
      <c r="H131" s="77"/>
      <c r="I131" s="77"/>
      <c r="J131" s="77"/>
      <c r="K131" s="77"/>
    </row>
    <row r="132" spans="2:11" x14ac:dyDescent="0.2">
      <c r="B132" s="77"/>
      <c r="C132" s="77"/>
      <c r="D132" s="77"/>
      <c r="E132" s="77"/>
      <c r="F132" s="77"/>
      <c r="G132" s="77"/>
      <c r="H132" s="77"/>
      <c r="I132" s="77"/>
      <c r="J132" s="77"/>
      <c r="K132" s="77"/>
    </row>
    <row r="133" spans="2:11" x14ac:dyDescent="0.2">
      <c r="B133" s="77"/>
      <c r="C133" s="77"/>
      <c r="D133" s="77"/>
      <c r="E133" s="77"/>
      <c r="F133" s="77"/>
      <c r="G133" s="77"/>
      <c r="H133" s="77"/>
      <c r="I133" s="77"/>
      <c r="J133" s="77"/>
      <c r="K133" s="77"/>
    </row>
    <row r="134" spans="2:11" x14ac:dyDescent="0.2">
      <c r="B134" s="77"/>
      <c r="C134" s="77"/>
      <c r="D134" s="77"/>
      <c r="E134" s="77"/>
      <c r="F134" s="77"/>
      <c r="G134" s="77"/>
      <c r="H134" s="77"/>
      <c r="I134" s="77"/>
      <c r="J134" s="77"/>
      <c r="K134" s="77"/>
    </row>
    <row r="135" spans="2:11" x14ac:dyDescent="0.2">
      <c r="B135" s="77"/>
      <c r="C135" s="77"/>
      <c r="D135" s="77"/>
      <c r="E135" s="77"/>
      <c r="F135" s="77"/>
      <c r="G135" s="77"/>
    </row>
    <row r="136" spans="2:11" x14ac:dyDescent="0.2">
      <c r="B136" s="77"/>
      <c r="C136" s="77"/>
      <c r="D136" s="77"/>
      <c r="E136" s="77"/>
      <c r="F136" s="77"/>
      <c r="G136" s="77"/>
    </row>
  </sheetData>
  <mergeCells count="3">
    <mergeCell ref="A4:A5"/>
    <mergeCell ref="B4:G4"/>
    <mergeCell ref="A2:G2"/>
  </mergeCells>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2:F14"/>
  <sheetViews>
    <sheetView showGridLines="0" workbookViewId="0">
      <selection activeCell="C5" sqref="C5:F13"/>
    </sheetView>
  </sheetViews>
  <sheetFormatPr defaultRowHeight="12.75" x14ac:dyDescent="0.2"/>
  <cols>
    <col min="1" max="1" width="31" style="1" customWidth="1"/>
    <col min="2" max="2" width="13.5703125" style="1" customWidth="1"/>
    <col min="3" max="5" width="10.5703125" style="1" customWidth="1"/>
    <col min="6" max="6" width="11.42578125" style="1" customWidth="1"/>
    <col min="7" max="16384" width="9.140625" style="1"/>
  </cols>
  <sheetData>
    <row r="2" spans="1:6" ht="15" x14ac:dyDescent="0.25">
      <c r="A2" s="185" t="s">
        <v>159</v>
      </c>
      <c r="B2" s="184"/>
      <c r="C2" s="184"/>
      <c r="D2" s="186"/>
      <c r="E2" s="186"/>
      <c r="F2" s="186"/>
    </row>
    <row r="3" spans="1:6" ht="6.75" customHeight="1" thickBot="1" x14ac:dyDescent="0.25">
      <c r="A3" s="2"/>
      <c r="B3" s="2"/>
      <c r="C3" s="2"/>
      <c r="D3" s="2"/>
      <c r="E3" s="2"/>
      <c r="F3" s="2"/>
    </row>
    <row r="4" spans="1:6" ht="13.5" thickBot="1" x14ac:dyDescent="0.25">
      <c r="A4" s="190"/>
      <c r="B4" s="191"/>
      <c r="C4" s="118" t="s">
        <v>0</v>
      </c>
      <c r="D4" s="118" t="s">
        <v>1</v>
      </c>
      <c r="E4" s="118" t="s">
        <v>2</v>
      </c>
      <c r="F4" s="120" t="s">
        <v>132</v>
      </c>
    </row>
    <row r="5" spans="1:6" x14ac:dyDescent="0.2">
      <c r="A5" s="192" t="s">
        <v>120</v>
      </c>
      <c r="B5" s="127" t="s">
        <v>153</v>
      </c>
      <c r="C5" s="147">
        <v>342123.6</v>
      </c>
      <c r="D5" s="148">
        <v>357033.5</v>
      </c>
      <c r="E5" s="149">
        <v>357182.9</v>
      </c>
      <c r="F5" s="150">
        <f>+C5+D5+E5</f>
        <v>1056340</v>
      </c>
    </row>
    <row r="6" spans="1:6" x14ac:dyDescent="0.2">
      <c r="A6" s="188"/>
      <c r="B6" s="73" t="s">
        <v>121</v>
      </c>
      <c r="C6" s="74">
        <v>342056.7</v>
      </c>
      <c r="D6" s="74">
        <v>356983</v>
      </c>
      <c r="E6" s="151">
        <v>355809.8</v>
      </c>
      <c r="F6" s="80">
        <f>+C6+D6+E6</f>
        <v>1054849.5</v>
      </c>
    </row>
    <row r="7" spans="1:6" x14ac:dyDescent="0.2">
      <c r="A7" s="193"/>
      <c r="B7" s="73" t="s">
        <v>122</v>
      </c>
      <c r="C7" s="74">
        <f>+C6-C5</f>
        <v>-66.899999999965075</v>
      </c>
      <c r="D7" s="74">
        <f>+D6-D5</f>
        <v>-50.5</v>
      </c>
      <c r="E7" s="74">
        <f>+E6-E5</f>
        <v>-1373.1000000000349</v>
      </c>
      <c r="F7" s="80">
        <f>+F6-F5</f>
        <v>-1490.5</v>
      </c>
    </row>
    <row r="8" spans="1:6" x14ac:dyDescent="0.2">
      <c r="A8" s="187" t="s">
        <v>125</v>
      </c>
      <c r="B8" s="127" t="s">
        <v>153</v>
      </c>
      <c r="C8" s="147">
        <v>101.5</v>
      </c>
      <c r="D8" s="147">
        <v>101.3</v>
      </c>
      <c r="E8" s="152">
        <v>101.3</v>
      </c>
      <c r="F8" s="128" t="s">
        <v>7</v>
      </c>
    </row>
    <row r="9" spans="1:6" x14ac:dyDescent="0.2">
      <c r="A9" s="194"/>
      <c r="B9" s="73" t="s">
        <v>121</v>
      </c>
      <c r="C9" s="74">
        <v>101.5</v>
      </c>
      <c r="D9" s="74">
        <v>101.2</v>
      </c>
      <c r="E9" s="151">
        <v>101.2</v>
      </c>
      <c r="F9" s="81" t="s">
        <v>7</v>
      </c>
    </row>
    <row r="10" spans="1:6" x14ac:dyDescent="0.2">
      <c r="A10" s="195"/>
      <c r="B10" s="73" t="s">
        <v>122</v>
      </c>
      <c r="C10" s="74">
        <f>+C9-C8</f>
        <v>0</v>
      </c>
      <c r="D10" s="74">
        <f>+D9-D8</f>
        <v>-9.9999999999994316E-2</v>
      </c>
      <c r="E10" s="74">
        <f>+E9-E8</f>
        <v>-9.9999999999994316E-2</v>
      </c>
      <c r="F10" s="81" t="s">
        <v>7</v>
      </c>
    </row>
    <row r="11" spans="1:6" x14ac:dyDescent="0.2">
      <c r="A11" s="187" t="s">
        <v>123</v>
      </c>
      <c r="B11" s="127" t="s">
        <v>153</v>
      </c>
      <c r="C11" s="147">
        <v>104.4</v>
      </c>
      <c r="D11" s="147">
        <v>103.9</v>
      </c>
      <c r="E11" s="152">
        <v>104.7</v>
      </c>
      <c r="F11" s="153">
        <v>104.3</v>
      </c>
    </row>
    <row r="12" spans="1:6" x14ac:dyDescent="0.2">
      <c r="A12" s="188"/>
      <c r="B12" s="73" t="s">
        <v>121</v>
      </c>
      <c r="C12" s="74">
        <v>104.3</v>
      </c>
      <c r="D12" s="74">
        <v>103.9</v>
      </c>
      <c r="E12" s="151">
        <v>104.6</v>
      </c>
      <c r="F12" s="80">
        <v>104.3</v>
      </c>
    </row>
    <row r="13" spans="1:6" ht="13.5" thickBot="1" x14ac:dyDescent="0.25">
      <c r="A13" s="189"/>
      <c r="B13" s="75" t="s">
        <v>122</v>
      </c>
      <c r="C13" s="76">
        <f>+C12-C11</f>
        <v>-0.10000000000000853</v>
      </c>
      <c r="D13" s="76">
        <f>+D12-D11</f>
        <v>0</v>
      </c>
      <c r="E13" s="76">
        <f>+E12-E11</f>
        <v>-0.10000000000000853</v>
      </c>
      <c r="F13" s="82">
        <f>+F12-F11</f>
        <v>0</v>
      </c>
    </row>
    <row r="14" spans="1:6" x14ac:dyDescent="0.2">
      <c r="C14" s="77"/>
      <c r="D14" s="77"/>
      <c r="E14" s="77"/>
      <c r="F14" s="77"/>
    </row>
  </sheetData>
  <mergeCells count="5">
    <mergeCell ref="A2:F2"/>
    <mergeCell ref="A11:A13"/>
    <mergeCell ref="A4:B4"/>
    <mergeCell ref="A5:A7"/>
    <mergeCell ref="A8:A10"/>
  </mergeCells>
  <phoneticPr fontId="2" type="noConversion"/>
  <pageMargins left="0.74803149606299213" right="0.74803149606299213"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2:F11"/>
  <sheetViews>
    <sheetView showGridLines="0" workbookViewId="0">
      <selection activeCell="C5" sqref="C5:F10"/>
    </sheetView>
  </sheetViews>
  <sheetFormatPr defaultRowHeight="12.75" x14ac:dyDescent="0.2"/>
  <cols>
    <col min="1" max="1" width="31.5703125" style="1" customWidth="1"/>
    <col min="2" max="2" width="12.85546875" style="1" customWidth="1"/>
    <col min="3" max="6" width="10.42578125" style="1" customWidth="1"/>
    <col min="7" max="16384" width="9.140625" style="1"/>
  </cols>
  <sheetData>
    <row r="2" spans="1:6" ht="15" x14ac:dyDescent="0.25">
      <c r="A2" s="185" t="s">
        <v>171</v>
      </c>
      <c r="B2" s="184"/>
      <c r="C2" s="184"/>
      <c r="D2" s="186"/>
      <c r="E2" s="186"/>
      <c r="F2" s="186"/>
    </row>
    <row r="3" spans="1:6" ht="5.25" customHeight="1" thickBot="1" x14ac:dyDescent="0.25">
      <c r="A3" s="2"/>
      <c r="B3" s="2"/>
      <c r="C3" s="2"/>
      <c r="D3" s="2"/>
      <c r="E3" s="2"/>
      <c r="F3" s="2"/>
    </row>
    <row r="4" spans="1:6" ht="13.5" thickBot="1" x14ac:dyDescent="0.25">
      <c r="A4" s="190"/>
      <c r="B4" s="191"/>
      <c r="C4" s="118" t="s">
        <v>0</v>
      </c>
      <c r="D4" s="118" t="s">
        <v>1</v>
      </c>
      <c r="E4" s="119" t="s">
        <v>2</v>
      </c>
      <c r="F4" s="120" t="s">
        <v>132</v>
      </c>
    </row>
    <row r="5" spans="1:6" x14ac:dyDescent="0.2">
      <c r="A5" s="196" t="s">
        <v>120</v>
      </c>
      <c r="B5" s="78" t="s">
        <v>153</v>
      </c>
      <c r="C5" s="162">
        <v>273829.5</v>
      </c>
      <c r="D5" s="162">
        <v>336029.80000000005</v>
      </c>
      <c r="E5" s="163">
        <v>390134.3</v>
      </c>
      <c r="F5" s="164">
        <f>+C5+D5+E5</f>
        <v>999993.60000000009</v>
      </c>
    </row>
    <row r="6" spans="1:6" x14ac:dyDescent="0.2">
      <c r="A6" s="197"/>
      <c r="B6" s="78" t="s">
        <v>121</v>
      </c>
      <c r="C6" s="74">
        <v>273829.5</v>
      </c>
      <c r="D6" s="74">
        <v>336029.80000000005</v>
      </c>
      <c r="E6" s="151">
        <v>388443.4</v>
      </c>
      <c r="F6" s="80">
        <f>+C6+D6+E6</f>
        <v>998302.70000000007</v>
      </c>
    </row>
    <row r="7" spans="1:6" x14ac:dyDescent="0.2">
      <c r="A7" s="198"/>
      <c r="B7" s="129" t="s">
        <v>122</v>
      </c>
      <c r="C7" s="74">
        <f>+C6-C5</f>
        <v>0</v>
      </c>
      <c r="D7" s="74">
        <f>+D6-D5</f>
        <v>0</v>
      </c>
      <c r="E7" s="74">
        <f>+E6-E5</f>
        <v>-1690.8999999999651</v>
      </c>
      <c r="F7" s="80">
        <f>+F6-F5</f>
        <v>-1690.9000000000233</v>
      </c>
    </row>
    <row r="8" spans="1:6" x14ac:dyDescent="0.2">
      <c r="A8" s="187" t="s">
        <v>123</v>
      </c>
      <c r="B8" s="78" t="s">
        <v>153</v>
      </c>
      <c r="C8" s="147">
        <v>106.4</v>
      </c>
      <c r="D8" s="147">
        <v>105.1</v>
      </c>
      <c r="E8" s="152">
        <v>104</v>
      </c>
      <c r="F8" s="153">
        <v>105</v>
      </c>
    </row>
    <row r="9" spans="1:6" x14ac:dyDescent="0.2">
      <c r="A9" s="188"/>
      <c r="B9" s="78" t="s">
        <v>121</v>
      </c>
      <c r="C9" s="74">
        <v>106.4</v>
      </c>
      <c r="D9" s="74">
        <v>105.1</v>
      </c>
      <c r="E9" s="151">
        <v>103.8</v>
      </c>
      <c r="F9" s="80">
        <v>104.9</v>
      </c>
    </row>
    <row r="10" spans="1:6" ht="13.5" thickBot="1" x14ac:dyDescent="0.25">
      <c r="A10" s="189"/>
      <c r="B10" s="79" t="s">
        <v>122</v>
      </c>
      <c r="C10" s="76">
        <f>+C9-C8</f>
        <v>0</v>
      </c>
      <c r="D10" s="76">
        <f>+D9-D8</f>
        <v>0</v>
      </c>
      <c r="E10" s="76">
        <f>+E9-E8</f>
        <v>-0.20000000000000284</v>
      </c>
      <c r="F10" s="82">
        <f>+F9-F8</f>
        <v>-9.9999999999994316E-2</v>
      </c>
    </row>
    <row r="11" spans="1:6" x14ac:dyDescent="0.2">
      <c r="C11" s="83"/>
      <c r="D11" s="83"/>
      <c r="E11" s="83"/>
      <c r="F11" s="83"/>
    </row>
  </sheetData>
  <mergeCells count="4">
    <mergeCell ref="A8:A10"/>
    <mergeCell ref="A4:B4"/>
    <mergeCell ref="A5:A7"/>
    <mergeCell ref="A2:F2"/>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2:E24"/>
  <sheetViews>
    <sheetView showGridLines="0" workbookViewId="0">
      <selection activeCell="C40" sqref="C40"/>
    </sheetView>
  </sheetViews>
  <sheetFormatPr defaultRowHeight="12.75" x14ac:dyDescent="0.2"/>
  <cols>
    <col min="1" max="1" width="36.5703125" style="2" customWidth="1"/>
    <col min="2" max="2" width="12.7109375" style="1" customWidth="1"/>
    <col min="3" max="3" width="12.42578125" style="1" customWidth="1"/>
    <col min="4" max="4" width="12.5703125" style="1" customWidth="1"/>
    <col min="5" max="5" width="12.7109375" style="1" customWidth="1"/>
    <col min="6" max="16384" width="9.140625" style="1"/>
  </cols>
  <sheetData>
    <row r="2" spans="1:5" ht="29.25" customHeight="1" x14ac:dyDescent="0.25">
      <c r="A2" s="199" t="s">
        <v>170</v>
      </c>
      <c r="B2" s="184"/>
      <c r="C2" s="184"/>
      <c r="D2" s="184"/>
      <c r="E2" s="184"/>
    </row>
    <row r="3" spans="1:5" ht="6" customHeight="1" thickBot="1" x14ac:dyDescent="0.25"/>
    <row r="4" spans="1:5" ht="13.5" thickBot="1" x14ac:dyDescent="0.25">
      <c r="A4" s="5"/>
      <c r="B4" s="179" t="s">
        <v>124</v>
      </c>
      <c r="C4" s="200"/>
      <c r="D4" s="201" t="s">
        <v>119</v>
      </c>
      <c r="E4" s="202"/>
    </row>
    <row r="5" spans="1:5" ht="13.5" thickBot="1" x14ac:dyDescent="0.25">
      <c r="A5" s="6"/>
      <c r="B5" s="130" t="s">
        <v>153</v>
      </c>
      <c r="C5" s="132" t="s">
        <v>121</v>
      </c>
      <c r="D5" s="130" t="s">
        <v>154</v>
      </c>
      <c r="E5" s="132" t="s">
        <v>121</v>
      </c>
    </row>
    <row r="6" spans="1:5" ht="7.5" customHeight="1" x14ac:dyDescent="0.2">
      <c r="A6" s="7"/>
      <c r="B6" s="26"/>
      <c r="C6" s="27"/>
      <c r="D6" s="26"/>
      <c r="E6" s="27"/>
    </row>
    <row r="7" spans="1:5" x14ac:dyDescent="0.2">
      <c r="A7" s="8" t="s">
        <v>80</v>
      </c>
      <c r="B7" s="85">
        <v>11.1</v>
      </c>
      <c r="C7" s="84">
        <v>11.2</v>
      </c>
      <c r="D7" s="85">
        <v>-1.7</v>
      </c>
      <c r="E7" s="84">
        <v>-1.7</v>
      </c>
    </row>
    <row r="8" spans="1:5" x14ac:dyDescent="0.2">
      <c r="A8" s="8" t="s">
        <v>75</v>
      </c>
      <c r="B8" s="85">
        <v>20.7</v>
      </c>
      <c r="C8" s="84">
        <v>20.8</v>
      </c>
      <c r="D8" s="85">
        <v>-0.7</v>
      </c>
      <c r="E8" s="84">
        <v>-0.6</v>
      </c>
    </row>
    <row r="9" spans="1:5" x14ac:dyDescent="0.2">
      <c r="A9" s="8" t="s">
        <v>81</v>
      </c>
      <c r="B9" s="85">
        <v>5</v>
      </c>
      <c r="C9" s="84">
        <v>5</v>
      </c>
      <c r="D9" s="85">
        <v>0.6</v>
      </c>
      <c r="E9" s="84">
        <v>0.6</v>
      </c>
    </row>
    <row r="10" spans="1:5" ht="51" x14ac:dyDescent="0.2">
      <c r="A10" s="8" t="s">
        <v>82</v>
      </c>
      <c r="B10" s="85">
        <v>15.4</v>
      </c>
      <c r="C10" s="84">
        <v>15.9</v>
      </c>
      <c r="D10" s="85">
        <v>0.8</v>
      </c>
      <c r="E10" s="84">
        <v>0.9</v>
      </c>
    </row>
    <row r="11" spans="1:5" x14ac:dyDescent="0.2">
      <c r="A11" s="8" t="s">
        <v>83</v>
      </c>
      <c r="B11" s="85">
        <v>7</v>
      </c>
      <c r="C11" s="84">
        <v>7</v>
      </c>
      <c r="D11" s="85">
        <v>1.5</v>
      </c>
      <c r="E11" s="84">
        <v>1.4</v>
      </c>
    </row>
    <row r="12" spans="1:5" x14ac:dyDescent="0.2">
      <c r="A12" s="8" t="s">
        <v>84</v>
      </c>
      <c r="B12" s="85">
        <v>1.3</v>
      </c>
      <c r="C12" s="84">
        <v>1.3</v>
      </c>
      <c r="D12" s="85">
        <v>0</v>
      </c>
      <c r="E12" s="84">
        <v>0</v>
      </c>
    </row>
    <row r="13" spans="1:5" x14ac:dyDescent="0.2">
      <c r="A13" s="8" t="s">
        <v>85</v>
      </c>
      <c r="B13" s="85">
        <v>6.7</v>
      </c>
      <c r="C13" s="84">
        <v>6.7</v>
      </c>
      <c r="D13" s="85">
        <v>0.9</v>
      </c>
      <c r="E13" s="84">
        <v>0.9</v>
      </c>
    </row>
    <row r="14" spans="1:5" ht="51" x14ac:dyDescent="0.2">
      <c r="A14" s="8" t="s">
        <v>86</v>
      </c>
      <c r="B14" s="85">
        <v>9.5</v>
      </c>
      <c r="C14" s="84">
        <v>9.6</v>
      </c>
      <c r="D14" s="85">
        <v>1.7</v>
      </c>
      <c r="E14" s="84">
        <v>1.7</v>
      </c>
    </row>
    <row r="15" spans="1:5" ht="38.25" x14ac:dyDescent="0.2">
      <c r="A15" s="8" t="s">
        <v>87</v>
      </c>
      <c r="B15" s="85">
        <v>11.7</v>
      </c>
      <c r="C15" s="84">
        <v>12.2</v>
      </c>
      <c r="D15" s="85">
        <v>0.2</v>
      </c>
      <c r="E15" s="84">
        <v>0.2</v>
      </c>
    </row>
    <row r="16" spans="1:5" ht="38.25" x14ac:dyDescent="0.2">
      <c r="A16" s="8" t="s">
        <v>88</v>
      </c>
      <c r="B16" s="85">
        <v>2.2999999999999998</v>
      </c>
      <c r="C16" s="84">
        <v>2.2999999999999998</v>
      </c>
      <c r="D16" s="85">
        <v>0</v>
      </c>
      <c r="E16" s="84">
        <v>0</v>
      </c>
    </row>
    <row r="17" spans="1:5" ht="6" customHeight="1" x14ac:dyDescent="0.2">
      <c r="A17" s="9"/>
      <c r="B17" s="85"/>
      <c r="C17" s="84"/>
      <c r="D17" s="85"/>
      <c r="E17" s="84"/>
    </row>
    <row r="18" spans="1:5" x14ac:dyDescent="0.2">
      <c r="A18" s="10" t="s">
        <v>89</v>
      </c>
      <c r="B18" s="160">
        <f>SUM(B7:B16)</f>
        <v>90.699999999999989</v>
      </c>
      <c r="C18" s="161">
        <f>SUM(C7:C16)</f>
        <v>91.999999999999986</v>
      </c>
      <c r="D18" s="160">
        <f>SUM(D7:D16)</f>
        <v>3.3000000000000007</v>
      </c>
      <c r="E18" s="161">
        <f>SUM(E7:E16)</f>
        <v>3.4000000000000004</v>
      </c>
    </row>
    <row r="19" spans="1:5" ht="6.75" customHeight="1" x14ac:dyDescent="0.2">
      <c r="A19" s="7"/>
      <c r="B19" s="85"/>
      <c r="C19" s="84"/>
      <c r="D19" s="85"/>
      <c r="E19" s="84"/>
    </row>
    <row r="20" spans="1:5" x14ac:dyDescent="0.2">
      <c r="A20" s="10" t="s">
        <v>79</v>
      </c>
      <c r="B20" s="160">
        <v>9.3000000000000007</v>
      </c>
      <c r="C20" s="161">
        <v>8</v>
      </c>
      <c r="D20" s="160">
        <v>0.7</v>
      </c>
      <c r="E20" s="161">
        <v>0.4</v>
      </c>
    </row>
    <row r="21" spans="1:5" ht="5.25" customHeight="1" thickBot="1" x14ac:dyDescent="0.25">
      <c r="A21" s="7"/>
      <c r="B21" s="85"/>
      <c r="C21" s="84"/>
      <c r="D21" s="85"/>
      <c r="E21" s="86"/>
    </row>
    <row r="22" spans="1:5" ht="5.25" customHeight="1" x14ac:dyDescent="0.2">
      <c r="A22" s="11"/>
      <c r="B22" s="87"/>
      <c r="C22" s="88"/>
      <c r="D22" s="87"/>
      <c r="E22" s="88"/>
    </row>
    <row r="23" spans="1:5" x14ac:dyDescent="0.2">
      <c r="A23" s="12" t="s">
        <v>90</v>
      </c>
      <c r="B23" s="131">
        <f>+B20+B18</f>
        <v>99.999999999999986</v>
      </c>
      <c r="C23" s="89">
        <f>+C20+C18</f>
        <v>99.999999999999986</v>
      </c>
      <c r="D23" s="131">
        <f>+D20+D18</f>
        <v>4.0000000000000009</v>
      </c>
      <c r="E23" s="89">
        <f>+E20+E18</f>
        <v>3.8000000000000003</v>
      </c>
    </row>
    <row r="24" spans="1:5" ht="6.75" customHeight="1" thickBot="1" x14ac:dyDescent="0.25">
      <c r="A24" s="13"/>
      <c r="B24" s="90"/>
      <c r="C24" s="91"/>
      <c r="D24" s="90"/>
      <c r="E24" s="91"/>
    </row>
  </sheetData>
  <mergeCells count="3">
    <mergeCell ref="A2:E2"/>
    <mergeCell ref="B4:C4"/>
    <mergeCell ref="D4:E4"/>
  </mergeCells>
  <phoneticPr fontId="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2:F23"/>
  <sheetViews>
    <sheetView showGridLines="0" workbookViewId="0">
      <selection activeCell="D22" sqref="D22:E22"/>
    </sheetView>
  </sheetViews>
  <sheetFormatPr defaultRowHeight="12.75" x14ac:dyDescent="0.2"/>
  <cols>
    <col min="1" max="1" width="35.5703125" style="2" customWidth="1"/>
    <col min="2" max="5" width="13.28515625" style="1" customWidth="1"/>
    <col min="6" max="16384" width="9.140625" style="1"/>
  </cols>
  <sheetData>
    <row r="2" spans="1:6" ht="29.25" customHeight="1" x14ac:dyDescent="0.25">
      <c r="A2" s="199" t="s">
        <v>169</v>
      </c>
      <c r="B2" s="203"/>
      <c r="C2" s="203"/>
      <c r="D2" s="203"/>
      <c r="E2" s="203"/>
    </row>
    <row r="3" spans="1:6" ht="5.25" customHeight="1" thickBot="1" x14ac:dyDescent="0.25"/>
    <row r="4" spans="1:6" ht="13.5" thickBot="1" x14ac:dyDescent="0.25">
      <c r="A4" s="5"/>
      <c r="B4" s="179" t="s">
        <v>91</v>
      </c>
      <c r="C4" s="200"/>
      <c r="D4" s="179" t="s">
        <v>119</v>
      </c>
      <c r="E4" s="200"/>
    </row>
    <row r="5" spans="1:6" ht="13.5" thickBot="1" x14ac:dyDescent="0.25">
      <c r="A5" s="6"/>
      <c r="B5" s="130" t="s">
        <v>154</v>
      </c>
      <c r="C5" s="132" t="s">
        <v>121</v>
      </c>
      <c r="D5" s="130" t="s">
        <v>153</v>
      </c>
      <c r="E5" s="132" t="s">
        <v>121</v>
      </c>
    </row>
    <row r="6" spans="1:6" ht="6.75" customHeight="1" x14ac:dyDescent="0.2">
      <c r="A6" s="7"/>
      <c r="B6" s="14"/>
      <c r="C6" s="15"/>
      <c r="D6" s="14"/>
      <c r="E6" s="15"/>
    </row>
    <row r="7" spans="1:6" x14ac:dyDescent="0.2">
      <c r="A7" s="16" t="s">
        <v>92</v>
      </c>
      <c r="B7" s="156">
        <f>+B8+B12</f>
        <v>73.8</v>
      </c>
      <c r="C7" s="157">
        <f>+C8+C12</f>
        <v>74.600000000000009</v>
      </c>
      <c r="D7" s="156">
        <f>+D8+D12</f>
        <v>2.4</v>
      </c>
      <c r="E7" s="157">
        <f>+E8+E12</f>
        <v>2.5</v>
      </c>
      <c r="F7" s="77"/>
    </row>
    <row r="8" spans="1:6" ht="25.5" x14ac:dyDescent="0.2">
      <c r="A8" s="9" t="s">
        <v>93</v>
      </c>
      <c r="B8" s="123">
        <f>+B9+B10+B11</f>
        <v>66.3</v>
      </c>
      <c r="C8" s="18">
        <f>+C9+C10+C11</f>
        <v>66.900000000000006</v>
      </c>
      <c r="D8" s="123">
        <f>+D9+D10+D11</f>
        <v>1.9999999999999998</v>
      </c>
      <c r="E8" s="18">
        <f>+E9+E10+E11</f>
        <v>2.2000000000000002</v>
      </c>
      <c r="F8" s="77"/>
    </row>
    <row r="9" spans="1:6" ht="25.5" x14ac:dyDescent="0.2">
      <c r="A9" s="9" t="s">
        <v>94</v>
      </c>
      <c r="B9" s="123">
        <v>59.5</v>
      </c>
      <c r="C9" s="18">
        <v>60</v>
      </c>
      <c r="D9" s="123">
        <v>1.7999999999999998</v>
      </c>
      <c r="E9" s="18">
        <v>2.1</v>
      </c>
      <c r="F9" s="77"/>
    </row>
    <row r="10" spans="1:6" ht="38.25" x14ac:dyDescent="0.2">
      <c r="A10" s="9" t="s">
        <v>126</v>
      </c>
      <c r="B10" s="123">
        <v>0.7</v>
      </c>
      <c r="C10" s="18">
        <v>0.7</v>
      </c>
      <c r="D10" s="123">
        <v>0</v>
      </c>
      <c r="E10" s="18">
        <v>0</v>
      </c>
      <c r="F10" s="77"/>
    </row>
    <row r="11" spans="1:6" ht="25.5" x14ac:dyDescent="0.2">
      <c r="A11" s="9" t="s">
        <v>95</v>
      </c>
      <c r="B11" s="123">
        <v>6.1</v>
      </c>
      <c r="C11" s="18">
        <v>6.2</v>
      </c>
      <c r="D11" s="123">
        <v>0.2</v>
      </c>
      <c r="E11" s="18">
        <v>0.1</v>
      </c>
      <c r="F11" s="77"/>
    </row>
    <row r="12" spans="1:6" ht="25.5" x14ac:dyDescent="0.2">
      <c r="A12" s="9" t="s">
        <v>96</v>
      </c>
      <c r="B12" s="123">
        <v>7.5</v>
      </c>
      <c r="C12" s="18">
        <v>7.7</v>
      </c>
      <c r="D12" s="123">
        <v>0.4</v>
      </c>
      <c r="E12" s="18">
        <v>0.3</v>
      </c>
      <c r="F12" s="77"/>
    </row>
    <row r="13" spans="1:6" ht="6" customHeight="1" x14ac:dyDescent="0.2">
      <c r="A13" s="9"/>
      <c r="B13" s="123"/>
      <c r="C13" s="18"/>
      <c r="D13" s="123"/>
      <c r="E13" s="18"/>
      <c r="F13" s="77"/>
    </row>
    <row r="14" spans="1:6" x14ac:dyDescent="0.2">
      <c r="A14" s="16" t="s">
        <v>97</v>
      </c>
      <c r="B14" s="156">
        <v>31.3</v>
      </c>
      <c r="C14" s="157">
        <v>31.4</v>
      </c>
      <c r="D14" s="156">
        <v>3.8</v>
      </c>
      <c r="E14" s="157">
        <v>3.8</v>
      </c>
      <c r="F14" s="77"/>
    </row>
    <row r="15" spans="1:6" x14ac:dyDescent="0.2">
      <c r="A15" s="16" t="s">
        <v>98</v>
      </c>
      <c r="B15" s="156">
        <v>2.9</v>
      </c>
      <c r="C15" s="157">
        <v>1.4</v>
      </c>
      <c r="D15" s="156">
        <v>0.2</v>
      </c>
      <c r="E15" s="157">
        <v>-0.8</v>
      </c>
      <c r="F15" s="77"/>
    </row>
    <row r="16" spans="1:6" ht="6.75" customHeight="1" x14ac:dyDescent="0.2">
      <c r="A16" s="17"/>
      <c r="B16" s="123"/>
      <c r="C16" s="18"/>
      <c r="D16" s="123"/>
      <c r="E16" s="18"/>
      <c r="F16" s="77"/>
    </row>
    <row r="17" spans="1:6" x14ac:dyDescent="0.2">
      <c r="A17" s="16" t="s">
        <v>99</v>
      </c>
      <c r="B17" s="158">
        <f>+B18-B19</f>
        <v>-8</v>
      </c>
      <c r="C17" s="159">
        <f>+C18-C19</f>
        <v>-7.3999999999999986</v>
      </c>
      <c r="D17" s="156">
        <f>+D18-D19</f>
        <v>-2.4000000000000004</v>
      </c>
      <c r="E17" s="157">
        <f>+E18-E19</f>
        <v>-1.7000000000000011</v>
      </c>
      <c r="F17" s="77"/>
    </row>
    <row r="18" spans="1:6" x14ac:dyDescent="0.2">
      <c r="A18" s="17" t="s">
        <v>100</v>
      </c>
      <c r="B18" s="123">
        <v>39.5</v>
      </c>
      <c r="C18" s="18">
        <v>40.700000000000003</v>
      </c>
      <c r="D18" s="123">
        <v>5</v>
      </c>
      <c r="E18" s="18">
        <v>6.1999999999999993</v>
      </c>
      <c r="F18" s="77"/>
    </row>
    <row r="19" spans="1:6" x14ac:dyDescent="0.2">
      <c r="A19" s="17" t="s">
        <v>101</v>
      </c>
      <c r="B19" s="123">
        <v>47.5</v>
      </c>
      <c r="C19" s="18">
        <v>48.1</v>
      </c>
      <c r="D19" s="123">
        <v>7.4</v>
      </c>
      <c r="E19" s="18">
        <v>7.9</v>
      </c>
      <c r="F19" s="77"/>
    </row>
    <row r="20" spans="1:6" ht="6.75" customHeight="1" thickBot="1" x14ac:dyDescent="0.25">
      <c r="A20" s="7"/>
      <c r="B20" s="92"/>
      <c r="C20" s="18"/>
      <c r="D20" s="92"/>
      <c r="E20" s="19"/>
      <c r="F20" s="77"/>
    </row>
    <row r="21" spans="1:6" ht="6" customHeight="1" x14ac:dyDescent="0.2">
      <c r="A21" s="11"/>
      <c r="B21" s="20"/>
      <c r="C21" s="21"/>
      <c r="D21" s="20"/>
      <c r="E21" s="21"/>
      <c r="F21" s="77"/>
    </row>
    <row r="22" spans="1:6" x14ac:dyDescent="0.2">
      <c r="A22" s="12" t="s">
        <v>90</v>
      </c>
      <c r="B22" s="22">
        <f>+B7+B14+B15+B17</f>
        <v>100</v>
      </c>
      <c r="C22" s="23">
        <f>+C7+C14+C15+C17</f>
        <v>100</v>
      </c>
      <c r="D22" s="22">
        <f>+D7+D14+D15+D17</f>
        <v>3.9999999999999991</v>
      </c>
      <c r="E22" s="23">
        <f>+E7+E14+E15+E17</f>
        <v>3.7999999999999989</v>
      </c>
      <c r="F22" s="77"/>
    </row>
    <row r="23" spans="1:6" ht="7.5" customHeight="1" thickBot="1" x14ac:dyDescent="0.25">
      <c r="A23" s="13"/>
      <c r="B23" s="24"/>
      <c r="C23" s="25"/>
      <c r="D23" s="24"/>
      <c r="E23" s="25"/>
      <c r="F23" s="77"/>
    </row>
  </sheetData>
  <mergeCells count="3">
    <mergeCell ref="B4:C4"/>
    <mergeCell ref="D4:E4"/>
    <mergeCell ref="A2:E2"/>
  </mergeCells>
  <phoneticPr fontId="2" type="noConversion"/>
  <pageMargins left="0.35433070866141736" right="0.35433070866141736"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2:F45"/>
  <sheetViews>
    <sheetView showGridLines="0" tabSelected="1" workbookViewId="0">
      <selection activeCell="A2" sqref="A2:D41"/>
    </sheetView>
  </sheetViews>
  <sheetFormatPr defaultRowHeight="12" x14ac:dyDescent="0.2"/>
  <cols>
    <col min="1" max="1" width="42.140625" style="28" customWidth="1"/>
    <col min="2" max="4" width="12.7109375" style="28" customWidth="1"/>
    <col min="5" max="16384" width="9.140625" style="29"/>
  </cols>
  <sheetData>
    <row r="2" spans="1:4" ht="12.75" x14ac:dyDescent="0.2">
      <c r="A2" s="93" t="s">
        <v>166</v>
      </c>
    </row>
    <row r="3" spans="1:4" ht="5.25" customHeight="1" x14ac:dyDescent="0.2"/>
    <row r="4" spans="1:4" x14ac:dyDescent="0.2">
      <c r="D4" s="30" t="s">
        <v>102</v>
      </c>
    </row>
    <row r="5" spans="1:4" ht="51.75" customHeight="1" x14ac:dyDescent="0.2">
      <c r="A5" s="31"/>
      <c r="B5" s="32" t="s">
        <v>103</v>
      </c>
      <c r="C5" s="32" t="s">
        <v>167</v>
      </c>
      <c r="D5" s="32" t="s">
        <v>168</v>
      </c>
    </row>
    <row r="6" spans="1:4" ht="7.5" customHeight="1" x14ac:dyDescent="0.2">
      <c r="A6" s="33"/>
      <c r="B6" s="60"/>
      <c r="C6" s="60"/>
      <c r="D6" s="60"/>
    </row>
    <row r="7" spans="1:4" x14ac:dyDescent="0.2">
      <c r="A7" s="35" t="s">
        <v>80</v>
      </c>
      <c r="B7" s="37">
        <v>43315.500000000007</v>
      </c>
      <c r="C7" s="37">
        <v>85.020193058513698</v>
      </c>
      <c r="D7" s="37">
        <v>142.58932509925012</v>
      </c>
    </row>
    <row r="8" spans="1:4" x14ac:dyDescent="0.2">
      <c r="A8" s="35" t="s">
        <v>75</v>
      </c>
      <c r="B8" s="37">
        <v>80970.399999999994</v>
      </c>
      <c r="C8" s="37">
        <v>96.488323104656558</v>
      </c>
      <c r="D8" s="37">
        <v>141.64405655938018</v>
      </c>
    </row>
    <row r="9" spans="1:4" x14ac:dyDescent="0.2">
      <c r="A9" s="35" t="s">
        <v>81</v>
      </c>
      <c r="B9" s="37">
        <v>19525.500000000007</v>
      </c>
      <c r="C9" s="37">
        <v>111.01811390992971</v>
      </c>
      <c r="D9" s="37">
        <v>108.39791703677389</v>
      </c>
    </row>
    <row r="10" spans="1:4" ht="36" x14ac:dyDescent="0.2">
      <c r="A10" s="35" t="s">
        <v>104</v>
      </c>
      <c r="B10" s="37">
        <v>61940.800000000003</v>
      </c>
      <c r="C10" s="37">
        <v>105.61856694046243</v>
      </c>
      <c r="D10" s="37">
        <v>113.1037202864624</v>
      </c>
    </row>
    <row r="11" spans="1:4" x14ac:dyDescent="0.2">
      <c r="A11" s="35" t="s">
        <v>83</v>
      </c>
      <c r="B11" s="37">
        <v>27237.9</v>
      </c>
      <c r="C11" s="37">
        <v>120.26255393371892</v>
      </c>
      <c r="D11" s="37">
        <v>103.9598632081953</v>
      </c>
    </row>
    <row r="12" spans="1:4" x14ac:dyDescent="0.2">
      <c r="A12" s="35" t="s">
        <v>84</v>
      </c>
      <c r="B12" s="37">
        <v>4929.8999999999996</v>
      </c>
      <c r="C12" s="37">
        <v>100.48730964467005</v>
      </c>
      <c r="D12" s="37">
        <v>110.6822927190678</v>
      </c>
    </row>
    <row r="13" spans="1:4" x14ac:dyDescent="0.2">
      <c r="A13" s="35" t="s">
        <v>85</v>
      </c>
      <c r="B13" s="37">
        <v>26000.600000000002</v>
      </c>
      <c r="C13" s="37">
        <v>112.39179445969776</v>
      </c>
      <c r="D13" s="37">
        <v>103.27862340716263</v>
      </c>
    </row>
    <row r="14" spans="1:4" ht="36" x14ac:dyDescent="0.2">
      <c r="A14" s="35" t="s">
        <v>86</v>
      </c>
      <c r="B14" s="37">
        <v>37141</v>
      </c>
      <c r="C14" s="37">
        <v>119.68870250385328</v>
      </c>
      <c r="D14" s="37">
        <v>109.44908573870249</v>
      </c>
    </row>
    <row r="15" spans="1:4" ht="36" x14ac:dyDescent="0.2">
      <c r="A15" s="35" t="s">
        <v>87</v>
      </c>
      <c r="B15" s="37">
        <v>47148.9</v>
      </c>
      <c r="C15" s="37">
        <v>101.56932763238264</v>
      </c>
      <c r="D15" s="37">
        <v>109.05514178655689</v>
      </c>
    </row>
    <row r="16" spans="1:4" ht="24" x14ac:dyDescent="0.2">
      <c r="A16" s="35" t="s">
        <v>88</v>
      </c>
      <c r="B16" s="37">
        <v>9005.4000000000015</v>
      </c>
      <c r="C16" s="37">
        <v>101.81838219087504</v>
      </c>
      <c r="D16" s="37">
        <v>108.30176426020132</v>
      </c>
    </row>
    <row r="17" spans="1:6" ht="4.5" customHeight="1" x14ac:dyDescent="0.2">
      <c r="A17" s="38"/>
      <c r="B17" s="37"/>
      <c r="C17" s="37"/>
      <c r="D17" s="37"/>
    </row>
    <row r="18" spans="1:6" x14ac:dyDescent="0.2">
      <c r="A18" s="39" t="s">
        <v>89</v>
      </c>
      <c r="B18" s="37">
        <f>SUM(B7:B16)</f>
        <v>357215.9</v>
      </c>
      <c r="C18" s="37">
        <v>103.74150572338323</v>
      </c>
      <c r="D18" s="37">
        <v>118.4272487246099</v>
      </c>
    </row>
    <row r="19" spans="1:6" ht="5.25" customHeight="1" x14ac:dyDescent="0.2">
      <c r="A19" s="40"/>
      <c r="B19" s="37"/>
      <c r="C19" s="37"/>
      <c r="D19" s="37"/>
    </row>
    <row r="20" spans="1:6" ht="14.25" x14ac:dyDescent="0.2">
      <c r="A20" s="39" t="s">
        <v>127</v>
      </c>
      <c r="B20" s="37">
        <v>31227.5</v>
      </c>
      <c r="C20" s="37">
        <v>103.84800980750168</v>
      </c>
      <c r="D20" s="37">
        <v>98.043678925985702</v>
      </c>
    </row>
    <row r="21" spans="1:6" ht="5.25" customHeight="1" x14ac:dyDescent="0.2">
      <c r="A21" s="41"/>
      <c r="B21" s="43"/>
      <c r="C21" s="43"/>
      <c r="D21" s="43"/>
    </row>
    <row r="22" spans="1:6" ht="18" customHeight="1" x14ac:dyDescent="0.2">
      <c r="A22" s="44" t="s">
        <v>105</v>
      </c>
      <c r="B22" s="155">
        <f>+B20+B18</f>
        <v>388443.4</v>
      </c>
      <c r="C22" s="155">
        <v>103.75166835187058</v>
      </c>
      <c r="D22" s="155">
        <v>116.48044072905492</v>
      </c>
      <c r="E22" s="47"/>
    </row>
    <row r="23" spans="1:6" ht="6" customHeight="1" x14ac:dyDescent="0.2">
      <c r="A23" s="45"/>
      <c r="B23" s="43"/>
      <c r="C23" s="37"/>
      <c r="D23" s="43"/>
    </row>
    <row r="24" spans="1:6" x14ac:dyDescent="0.2">
      <c r="A24" s="50" t="s">
        <v>106</v>
      </c>
      <c r="B24" s="37">
        <f>+B25+B29</f>
        <v>289897.09999999998</v>
      </c>
      <c r="C24" s="37">
        <v>103.31134107324502</v>
      </c>
      <c r="D24" s="37">
        <v>113.90078941619662</v>
      </c>
      <c r="E24" s="94"/>
      <c r="F24" s="47"/>
    </row>
    <row r="25" spans="1:6" ht="26.25" x14ac:dyDescent="0.2">
      <c r="A25" s="66" t="s">
        <v>128</v>
      </c>
      <c r="B25" s="37">
        <f>+B26+B27+B28</f>
        <v>259797.1</v>
      </c>
      <c r="C25" s="37">
        <v>103.26697814989885</v>
      </c>
      <c r="D25" s="37">
        <v>114.50904909266653</v>
      </c>
      <c r="E25" s="121"/>
    </row>
    <row r="26" spans="1:6" ht="24" x14ac:dyDescent="0.2">
      <c r="A26" s="67" t="s">
        <v>107</v>
      </c>
      <c r="B26" s="37">
        <v>232907</v>
      </c>
      <c r="C26" s="37">
        <v>103.51079166112855</v>
      </c>
      <c r="D26" s="37">
        <v>115.02625423742205</v>
      </c>
      <c r="E26" s="94"/>
    </row>
    <row r="27" spans="1:6" ht="36" x14ac:dyDescent="0.2">
      <c r="A27" s="67" t="s">
        <v>108</v>
      </c>
      <c r="B27" s="37">
        <v>2728.7</v>
      </c>
      <c r="C27" s="37">
        <v>103.00111152278622</v>
      </c>
      <c r="D27" s="37">
        <v>109.0607513988809</v>
      </c>
      <c r="E27" s="94"/>
    </row>
    <row r="28" spans="1:6" ht="24" x14ac:dyDescent="0.2">
      <c r="A28" s="67" t="s">
        <v>109</v>
      </c>
      <c r="B28" s="37">
        <v>24161.4</v>
      </c>
      <c r="C28" s="37">
        <v>101.09472537214197</v>
      </c>
      <c r="D28" s="37">
        <v>110.34870178803864</v>
      </c>
      <c r="E28" s="94"/>
    </row>
    <row r="29" spans="1:6" ht="26.25" x14ac:dyDescent="0.2">
      <c r="A29" s="66" t="s">
        <v>129</v>
      </c>
      <c r="B29" s="37">
        <v>30100</v>
      </c>
      <c r="C29" s="37">
        <v>103.67695880020555</v>
      </c>
      <c r="D29" s="37">
        <v>108.9076311323861</v>
      </c>
      <c r="E29" s="121"/>
    </row>
    <row r="30" spans="1:6" ht="4.5" customHeight="1" x14ac:dyDescent="0.2">
      <c r="A30" s="68"/>
      <c r="B30" s="37"/>
      <c r="C30" s="37"/>
      <c r="D30" s="37"/>
      <c r="E30" s="94"/>
    </row>
    <row r="31" spans="1:6" x14ac:dyDescent="0.2">
      <c r="A31" s="50" t="s">
        <v>110</v>
      </c>
      <c r="B31" s="37">
        <v>127340.29999999999</v>
      </c>
      <c r="C31" s="37">
        <v>110</v>
      </c>
      <c r="D31" s="37">
        <v>123.3</v>
      </c>
      <c r="E31" s="94"/>
    </row>
    <row r="32" spans="1:6" x14ac:dyDescent="0.2">
      <c r="A32" s="50" t="s">
        <v>111</v>
      </c>
      <c r="B32" s="37"/>
      <c r="C32" s="37"/>
      <c r="D32" s="37"/>
      <c r="E32" s="94"/>
      <c r="F32" s="47"/>
    </row>
    <row r="33" spans="1:6" x14ac:dyDescent="0.2">
      <c r="A33" s="66" t="s">
        <v>97</v>
      </c>
      <c r="B33" s="37">
        <v>122092.19999999998</v>
      </c>
      <c r="C33" s="37">
        <v>112.8745105375265</v>
      </c>
      <c r="D33" s="37">
        <v>114.9692783592525</v>
      </c>
      <c r="E33" s="121"/>
    </row>
    <row r="34" spans="1:6" ht="6" customHeight="1" x14ac:dyDescent="0.2">
      <c r="A34" s="69"/>
      <c r="B34" s="37"/>
      <c r="C34" s="37"/>
      <c r="D34" s="37"/>
      <c r="E34" s="94"/>
    </row>
    <row r="35" spans="1:6" x14ac:dyDescent="0.2">
      <c r="A35" s="50" t="s">
        <v>99</v>
      </c>
      <c r="B35" s="37">
        <f>+B36-B37</f>
        <v>-28794.000000000029</v>
      </c>
      <c r="C35" s="52" t="s">
        <v>7</v>
      </c>
      <c r="D35" s="52" t="s">
        <v>7</v>
      </c>
      <c r="E35" s="121"/>
    </row>
    <row r="36" spans="1:6" x14ac:dyDescent="0.2">
      <c r="A36" s="50" t="s">
        <v>112</v>
      </c>
      <c r="B36" s="37">
        <v>158020.79999999999</v>
      </c>
      <c r="C36" s="37">
        <v>116.54764148347296</v>
      </c>
      <c r="D36" s="37">
        <v>113.06396646305907</v>
      </c>
      <c r="E36" s="94"/>
    </row>
    <row r="37" spans="1:6" x14ac:dyDescent="0.2">
      <c r="A37" s="50" t="s">
        <v>113</v>
      </c>
      <c r="B37" s="37">
        <v>186814.80000000002</v>
      </c>
      <c r="C37" s="37">
        <v>118.27276056671079</v>
      </c>
      <c r="D37" s="37">
        <v>113.87313538370012</v>
      </c>
      <c r="E37" s="94"/>
      <c r="F37" s="47"/>
    </row>
    <row r="38" spans="1:6" ht="6.75" customHeight="1" x14ac:dyDescent="0.2">
      <c r="A38" s="70"/>
      <c r="B38" s="71"/>
      <c r="C38" s="71"/>
      <c r="D38" s="71"/>
      <c r="E38" s="94"/>
    </row>
    <row r="39" spans="1:6" ht="24.75" customHeight="1" x14ac:dyDescent="0.2">
      <c r="A39" s="204" t="s">
        <v>116</v>
      </c>
      <c r="B39" s="205"/>
      <c r="C39" s="205"/>
      <c r="D39" s="205"/>
      <c r="E39" s="94"/>
    </row>
    <row r="40" spans="1:6" ht="59.25" customHeight="1" x14ac:dyDescent="0.2">
      <c r="A40" s="204" t="s">
        <v>117</v>
      </c>
      <c r="B40" s="205"/>
      <c r="C40" s="205"/>
      <c r="D40" s="205"/>
      <c r="E40" s="94"/>
    </row>
    <row r="41" spans="1:6" ht="33.75" customHeight="1" x14ac:dyDescent="0.2">
      <c r="A41" s="204" t="s">
        <v>118</v>
      </c>
      <c r="B41" s="205"/>
      <c r="C41" s="205"/>
      <c r="D41" s="205"/>
      <c r="E41" s="94"/>
    </row>
    <row r="42" spans="1:6" x14ac:dyDescent="0.2">
      <c r="A42" s="55"/>
      <c r="B42" s="72"/>
      <c r="C42" s="55"/>
      <c r="D42" s="55"/>
      <c r="E42" s="94"/>
    </row>
    <row r="43" spans="1:6" x14ac:dyDescent="0.2">
      <c r="A43" s="55"/>
      <c r="B43" s="55"/>
      <c r="C43" s="55"/>
      <c r="D43" s="55"/>
      <c r="E43" s="94"/>
    </row>
    <row r="44" spans="1:6" x14ac:dyDescent="0.2">
      <c r="A44" s="55"/>
      <c r="B44" s="55"/>
      <c r="C44" s="55"/>
      <c r="D44" s="55"/>
      <c r="E44" s="94"/>
    </row>
    <row r="45" spans="1:6" x14ac:dyDescent="0.2">
      <c r="A45" s="55"/>
      <c r="B45" s="55"/>
      <c r="C45" s="55"/>
      <c r="D45" s="55"/>
      <c r="E45" s="94"/>
    </row>
  </sheetData>
  <mergeCells count="3">
    <mergeCell ref="A39:D39"/>
    <mergeCell ref="A40:D40"/>
    <mergeCell ref="A41:D41"/>
  </mergeCells>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2:D46"/>
  <sheetViews>
    <sheetView showGridLines="0" workbookViewId="0">
      <selection activeCell="B7" sqref="B7:D41"/>
    </sheetView>
  </sheetViews>
  <sheetFormatPr defaultRowHeight="12" x14ac:dyDescent="0.2"/>
  <cols>
    <col min="1" max="1" width="47.28515625" style="55" customWidth="1"/>
    <col min="2" max="4" width="12.7109375" style="55" customWidth="1"/>
    <col min="5" max="16384" width="9.140625" style="29"/>
  </cols>
  <sheetData>
    <row r="2" spans="1:4" ht="12.75" x14ac:dyDescent="0.2">
      <c r="A2" s="95" t="s">
        <v>163</v>
      </c>
    </row>
    <row r="3" spans="1:4" ht="6" customHeight="1" x14ac:dyDescent="0.2"/>
    <row r="4" spans="1:4" x14ac:dyDescent="0.2">
      <c r="D4" s="56" t="s">
        <v>114</v>
      </c>
    </row>
    <row r="5" spans="1:4" ht="50.25" customHeight="1" x14ac:dyDescent="0.2">
      <c r="A5" s="57"/>
      <c r="B5" s="58" t="s">
        <v>103</v>
      </c>
      <c r="C5" s="58" t="s">
        <v>164</v>
      </c>
      <c r="D5" s="58" t="s">
        <v>165</v>
      </c>
    </row>
    <row r="6" spans="1:4" ht="6" customHeight="1" x14ac:dyDescent="0.2">
      <c r="A6" s="59"/>
      <c r="B6" s="60"/>
      <c r="C6" s="60"/>
      <c r="D6" s="60"/>
    </row>
    <row r="7" spans="1:4" x14ac:dyDescent="0.2">
      <c r="A7" s="50" t="s">
        <v>80</v>
      </c>
      <c r="B7" s="37">
        <v>16192.7</v>
      </c>
      <c r="C7" s="37">
        <v>99.339153136982944</v>
      </c>
      <c r="D7" s="37">
        <v>107.23396676257306</v>
      </c>
    </row>
    <row r="8" spans="1:4" x14ac:dyDescent="0.2">
      <c r="A8" s="50" t="s">
        <v>75</v>
      </c>
      <c r="B8" s="37">
        <v>79391.199999999997</v>
      </c>
      <c r="C8" s="37">
        <v>88.832641391195367</v>
      </c>
      <c r="D8" s="37">
        <v>106.03254711077238</v>
      </c>
    </row>
    <row r="9" spans="1:4" x14ac:dyDescent="0.2">
      <c r="A9" s="50" t="s">
        <v>81</v>
      </c>
      <c r="B9" s="37">
        <v>23293.7</v>
      </c>
      <c r="C9" s="37">
        <v>102.674712549947</v>
      </c>
      <c r="D9" s="37">
        <v>102.59897650336147</v>
      </c>
    </row>
    <row r="10" spans="1:4" ht="36" x14ac:dyDescent="0.2">
      <c r="A10" s="50" t="s">
        <v>104</v>
      </c>
      <c r="B10" s="37">
        <v>67093.100000000006</v>
      </c>
      <c r="C10" s="37">
        <v>101.16282091258707</v>
      </c>
      <c r="D10" s="37">
        <v>96.656462745274894</v>
      </c>
    </row>
    <row r="11" spans="1:4" x14ac:dyDescent="0.2">
      <c r="A11" s="50" t="s">
        <v>83</v>
      </c>
      <c r="B11" s="37">
        <v>25347.7</v>
      </c>
      <c r="C11" s="37">
        <v>106.92718092486375</v>
      </c>
      <c r="D11" s="37">
        <v>110.14013840630493</v>
      </c>
    </row>
    <row r="12" spans="1:4" x14ac:dyDescent="0.2">
      <c r="A12" s="50" t="s">
        <v>84</v>
      </c>
      <c r="B12" s="37">
        <v>4798.8</v>
      </c>
      <c r="C12" s="37">
        <v>105.64019448946516</v>
      </c>
      <c r="D12" s="37">
        <v>77.928174325333202</v>
      </c>
    </row>
    <row r="13" spans="1:4" x14ac:dyDescent="0.2">
      <c r="A13" s="50" t="s">
        <v>85</v>
      </c>
      <c r="B13" s="37">
        <v>25139.5</v>
      </c>
      <c r="C13" s="37">
        <v>104.39923376709162</v>
      </c>
      <c r="D13" s="37">
        <v>101.46618339941611</v>
      </c>
    </row>
    <row r="14" spans="1:4" ht="25.5" customHeight="1" x14ac:dyDescent="0.2">
      <c r="A14" s="50" t="s">
        <v>86</v>
      </c>
      <c r="B14" s="37">
        <v>29979.3</v>
      </c>
      <c r="C14" s="37">
        <v>138.6263631145973</v>
      </c>
      <c r="D14" s="37">
        <v>102.23112934859282</v>
      </c>
    </row>
    <row r="15" spans="1:4" ht="36" x14ac:dyDescent="0.2">
      <c r="A15" s="50" t="s">
        <v>87</v>
      </c>
      <c r="B15" s="37">
        <v>45048.800000000003</v>
      </c>
      <c r="C15" s="37">
        <v>99.96698035331022</v>
      </c>
      <c r="D15" s="37">
        <v>103.00905397105144</v>
      </c>
    </row>
    <row r="16" spans="1:4" ht="24" x14ac:dyDescent="0.2">
      <c r="A16" s="50" t="s">
        <v>88</v>
      </c>
      <c r="B16" s="37">
        <v>9472</v>
      </c>
      <c r="C16" s="37">
        <v>76.775531363400717</v>
      </c>
      <c r="D16" s="37">
        <v>83.974951746600198</v>
      </c>
    </row>
    <row r="17" spans="1:4" ht="2.25" customHeight="1" x14ac:dyDescent="0.2">
      <c r="A17" s="61"/>
      <c r="B17" s="37"/>
      <c r="C17" s="37"/>
      <c r="D17" s="37"/>
    </row>
    <row r="18" spans="1:4" x14ac:dyDescent="0.2">
      <c r="A18" s="62" t="s">
        <v>89</v>
      </c>
      <c r="B18" s="37">
        <f>SUM(B7:B17)</f>
        <v>325756.79999999999</v>
      </c>
      <c r="C18" s="37">
        <v>100.83538349824967</v>
      </c>
      <c r="D18" s="37">
        <v>100.67453113147413</v>
      </c>
    </row>
    <row r="19" spans="1:4" ht="3" customHeight="1" x14ac:dyDescent="0.2">
      <c r="A19" s="63"/>
      <c r="B19" s="37"/>
      <c r="C19" s="37"/>
      <c r="D19" s="37"/>
    </row>
    <row r="20" spans="1:4" ht="14.25" x14ac:dyDescent="0.2">
      <c r="A20" s="62" t="s">
        <v>127</v>
      </c>
      <c r="B20" s="37">
        <v>29619.399999999998</v>
      </c>
      <c r="C20" s="37">
        <v>99.740450262370899</v>
      </c>
      <c r="D20" s="37">
        <v>92.996201824044206</v>
      </c>
    </row>
    <row r="21" spans="1:4" ht="3.75" customHeight="1" x14ac:dyDescent="0.2">
      <c r="A21" s="62"/>
      <c r="B21" s="37"/>
      <c r="C21" s="37"/>
      <c r="D21" s="37"/>
    </row>
    <row r="22" spans="1:4" x14ac:dyDescent="0.2">
      <c r="A22" s="62" t="s">
        <v>115</v>
      </c>
      <c r="B22" s="37">
        <f>+B24-B18-B20</f>
        <v>433.60000000000218</v>
      </c>
      <c r="C22" s="52" t="s">
        <v>7</v>
      </c>
      <c r="D22" s="52" t="s">
        <v>7</v>
      </c>
    </row>
    <row r="23" spans="1:4" ht="2.25" customHeight="1" x14ac:dyDescent="0.2">
      <c r="A23" s="64"/>
      <c r="B23" s="37"/>
      <c r="C23" s="37"/>
      <c r="D23" s="37"/>
    </row>
    <row r="24" spans="1:4" ht="18" customHeight="1" x14ac:dyDescent="0.2">
      <c r="A24" s="44" t="s">
        <v>105</v>
      </c>
      <c r="B24" s="155">
        <v>355809.8</v>
      </c>
      <c r="C24" s="155">
        <v>101.24822588584306</v>
      </c>
      <c r="D24" s="155">
        <v>98.442571242410878</v>
      </c>
    </row>
    <row r="25" spans="1:4" ht="3.75" customHeight="1" x14ac:dyDescent="0.2">
      <c r="A25" s="65"/>
      <c r="B25" s="37"/>
      <c r="C25" s="37"/>
      <c r="D25" s="37"/>
    </row>
    <row r="26" spans="1:4" x14ac:dyDescent="0.2">
      <c r="A26" s="50" t="s">
        <v>106</v>
      </c>
      <c r="B26" s="37">
        <f>+B27+B31</f>
        <v>280815.40000000002</v>
      </c>
      <c r="C26" s="37">
        <v>101.30841466490845</v>
      </c>
      <c r="D26" s="37">
        <v>101.32648220808349</v>
      </c>
    </row>
    <row r="27" spans="1:4" ht="26.25" x14ac:dyDescent="0.2">
      <c r="A27" s="66" t="s">
        <v>128</v>
      </c>
      <c r="B27" s="37">
        <f>+B28+B29+B30</f>
        <v>250101</v>
      </c>
      <c r="C27" s="37">
        <v>101.12410120356353</v>
      </c>
      <c r="D27" s="37">
        <v>100.73344838166159</v>
      </c>
    </row>
    <row r="28" spans="1:4" ht="24" x14ac:dyDescent="0.2">
      <c r="A28" s="67" t="s">
        <v>107</v>
      </c>
      <c r="B28" s="37">
        <v>221915</v>
      </c>
      <c r="C28" s="37">
        <v>101.4075343159658</v>
      </c>
      <c r="D28" s="37">
        <v>101.57981833029478</v>
      </c>
    </row>
    <row r="29" spans="1:4" ht="27" customHeight="1" x14ac:dyDescent="0.2">
      <c r="A29" s="67" t="s">
        <v>108</v>
      </c>
      <c r="B29" s="37">
        <v>2918.7</v>
      </c>
      <c r="C29" s="37">
        <v>101.58177791838025</v>
      </c>
      <c r="D29" s="37">
        <v>100.38612052183052</v>
      </c>
    </row>
    <row r="30" spans="1:4" ht="24" x14ac:dyDescent="0.2">
      <c r="A30" s="67" t="s">
        <v>109</v>
      </c>
      <c r="B30" s="37">
        <v>25267.3</v>
      </c>
      <c r="C30" s="37">
        <v>93.6461330671208</v>
      </c>
      <c r="D30" s="37">
        <v>99.100802697385674</v>
      </c>
    </row>
    <row r="31" spans="1:4" ht="26.25" customHeight="1" x14ac:dyDescent="0.2">
      <c r="A31" s="66" t="s">
        <v>129</v>
      </c>
      <c r="B31" s="37">
        <v>30714.400000000001</v>
      </c>
      <c r="C31" s="37">
        <v>104.990964632992</v>
      </c>
      <c r="D31" s="37">
        <v>104.3314392086906</v>
      </c>
    </row>
    <row r="32" spans="1:4" ht="3.75" customHeight="1" x14ac:dyDescent="0.2">
      <c r="A32" s="68"/>
      <c r="B32" s="37"/>
      <c r="C32" s="37"/>
      <c r="D32" s="37"/>
    </row>
    <row r="33" spans="1:4" x14ac:dyDescent="0.2">
      <c r="A33" s="50" t="s">
        <v>110</v>
      </c>
      <c r="B33" s="37">
        <v>100437.2</v>
      </c>
      <c r="C33" s="52" t="s">
        <v>7</v>
      </c>
      <c r="D33" s="52" t="s">
        <v>7</v>
      </c>
    </row>
    <row r="34" spans="1:4" x14ac:dyDescent="0.2">
      <c r="A34" s="50" t="s">
        <v>111</v>
      </c>
      <c r="B34" s="37"/>
      <c r="C34" s="37"/>
      <c r="D34" s="37"/>
    </row>
    <row r="35" spans="1:4" x14ac:dyDescent="0.2">
      <c r="A35" s="66" t="s">
        <v>97</v>
      </c>
      <c r="B35" s="37">
        <v>93280.5</v>
      </c>
      <c r="C35" s="37">
        <v>105.84562147998888</v>
      </c>
      <c r="D35" s="37">
        <v>100.48655917606038</v>
      </c>
    </row>
    <row r="36" spans="1:4" ht="3" customHeight="1" x14ac:dyDescent="0.2">
      <c r="A36" s="69"/>
      <c r="B36" s="37"/>
      <c r="C36" s="37"/>
      <c r="D36" s="37"/>
    </row>
    <row r="37" spans="1:4" x14ac:dyDescent="0.2">
      <c r="A37" s="50" t="s">
        <v>99</v>
      </c>
      <c r="B37" s="37">
        <f>+B38-B39</f>
        <v>-25258.399999999994</v>
      </c>
      <c r="C37" s="52" t="s">
        <v>7</v>
      </c>
      <c r="D37" s="52" t="s">
        <v>7</v>
      </c>
    </row>
    <row r="38" spans="1:4" x14ac:dyDescent="0.2">
      <c r="A38" s="50" t="s">
        <v>112</v>
      </c>
      <c r="B38" s="37">
        <v>161839.79999999999</v>
      </c>
      <c r="C38" s="37">
        <v>105.69847847344096</v>
      </c>
      <c r="D38" s="37">
        <v>101.81473454236077</v>
      </c>
    </row>
    <row r="39" spans="1:4" x14ac:dyDescent="0.2">
      <c r="A39" s="50" t="s">
        <v>113</v>
      </c>
      <c r="B39" s="37">
        <v>187098.19999999998</v>
      </c>
      <c r="C39" s="37">
        <v>108.70581941329762</v>
      </c>
      <c r="D39" s="37">
        <v>99.897408845564016</v>
      </c>
    </row>
    <row r="40" spans="1:4" ht="2.25" customHeight="1" x14ac:dyDescent="0.2">
      <c r="A40" s="50"/>
      <c r="B40" s="37"/>
      <c r="C40" s="37"/>
      <c r="D40" s="37"/>
    </row>
    <row r="41" spans="1:4" x14ac:dyDescent="0.2">
      <c r="A41" s="62" t="s">
        <v>115</v>
      </c>
      <c r="B41" s="37">
        <f>+B24-B26-B33-B37</f>
        <v>-184.40000000003783</v>
      </c>
      <c r="C41" s="52" t="s">
        <v>7</v>
      </c>
      <c r="D41" s="52" t="s">
        <v>7</v>
      </c>
    </row>
    <row r="42" spans="1:4" ht="2.25" customHeight="1" x14ac:dyDescent="0.2">
      <c r="A42" s="70"/>
      <c r="B42" s="71"/>
      <c r="C42" s="71"/>
      <c r="D42" s="71"/>
    </row>
    <row r="43" spans="1:4" ht="24" customHeight="1" x14ac:dyDescent="0.2">
      <c r="A43" s="206" t="s">
        <v>116</v>
      </c>
      <c r="B43" s="207"/>
      <c r="C43" s="207"/>
      <c r="D43" s="207"/>
    </row>
    <row r="44" spans="1:4" ht="57.75" customHeight="1" x14ac:dyDescent="0.2">
      <c r="A44" s="206" t="s">
        <v>117</v>
      </c>
      <c r="B44" s="207"/>
      <c r="C44" s="207"/>
      <c r="D44" s="207"/>
    </row>
    <row r="45" spans="1:4" ht="31.5" customHeight="1" x14ac:dyDescent="0.2">
      <c r="A45" s="206" t="s">
        <v>118</v>
      </c>
      <c r="B45" s="207"/>
      <c r="C45" s="207"/>
      <c r="D45" s="207"/>
    </row>
    <row r="46" spans="1:4" x14ac:dyDescent="0.2">
      <c r="B46" s="72"/>
    </row>
  </sheetData>
  <mergeCells count="3">
    <mergeCell ref="A43:D43"/>
    <mergeCell ref="A44:D44"/>
    <mergeCell ref="A45:D45"/>
  </mergeCells>
  <phoneticPr fontId="2"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2:F42"/>
  <sheetViews>
    <sheetView showGridLines="0" workbookViewId="0">
      <selection activeCell="B7" sqref="B7:D37"/>
    </sheetView>
  </sheetViews>
  <sheetFormatPr defaultRowHeight="12" x14ac:dyDescent="0.2"/>
  <cols>
    <col min="1" max="1" width="42.140625" style="28" customWidth="1"/>
    <col min="2" max="4" width="12.7109375" style="28" customWidth="1"/>
    <col min="5" max="16384" width="9.140625" style="29"/>
  </cols>
  <sheetData>
    <row r="2" spans="1:4" ht="12.75" x14ac:dyDescent="0.2">
      <c r="A2" s="93" t="s">
        <v>160</v>
      </c>
    </row>
    <row r="3" spans="1:4" ht="5.25" customHeight="1" x14ac:dyDescent="0.2"/>
    <row r="4" spans="1:4" x14ac:dyDescent="0.2">
      <c r="D4" s="30" t="s">
        <v>102</v>
      </c>
    </row>
    <row r="5" spans="1:4" ht="60" x14ac:dyDescent="0.2">
      <c r="A5" s="31"/>
      <c r="B5" s="32" t="s">
        <v>103</v>
      </c>
      <c r="C5" s="32" t="s">
        <v>161</v>
      </c>
      <c r="D5" s="32" t="s">
        <v>162</v>
      </c>
    </row>
    <row r="6" spans="1:4" ht="7.5" customHeight="1" x14ac:dyDescent="0.2">
      <c r="A6" s="33"/>
      <c r="B6" s="34"/>
      <c r="C6" s="34"/>
      <c r="D6" s="34"/>
    </row>
    <row r="7" spans="1:4" x14ac:dyDescent="0.2">
      <c r="A7" s="35" t="s">
        <v>80</v>
      </c>
      <c r="B7" s="36">
        <v>54920.5</v>
      </c>
      <c r="C7" s="36">
        <v>88.255530519604463</v>
      </c>
      <c r="D7" s="36">
        <v>136.53019571967317</v>
      </c>
    </row>
    <row r="8" spans="1:4" x14ac:dyDescent="0.2">
      <c r="A8" s="35" t="s">
        <v>75</v>
      </c>
      <c r="B8" s="36">
        <v>234951.8</v>
      </c>
      <c r="C8" s="36">
        <v>98.14824072576495</v>
      </c>
      <c r="D8" s="36">
        <v>140.79171135972771</v>
      </c>
    </row>
    <row r="9" spans="1:4" x14ac:dyDescent="0.2">
      <c r="A9" s="35" t="s">
        <v>81</v>
      </c>
      <c r="B9" s="36">
        <v>43024</v>
      </c>
      <c r="C9" s="36">
        <v>107.12817168406683</v>
      </c>
      <c r="D9" s="36">
        <v>110.98127526317556</v>
      </c>
    </row>
    <row r="10" spans="1:4" ht="36" x14ac:dyDescent="0.2">
      <c r="A10" s="35" t="s">
        <v>104</v>
      </c>
      <c r="B10" s="36">
        <v>188752.00000000006</v>
      </c>
      <c r="C10" s="36">
        <v>107.75991218452508</v>
      </c>
      <c r="D10" s="36">
        <v>112.04645411605341</v>
      </c>
    </row>
    <row r="11" spans="1:4" x14ac:dyDescent="0.2">
      <c r="A11" s="35" t="s">
        <v>83</v>
      </c>
      <c r="B11" s="36">
        <v>69508.500000000015</v>
      </c>
      <c r="C11" s="36">
        <v>122.56493831656576</v>
      </c>
      <c r="D11" s="36">
        <v>103.26684455114876</v>
      </c>
    </row>
    <row r="12" spans="1:4" x14ac:dyDescent="0.2">
      <c r="A12" s="35" t="s">
        <v>84</v>
      </c>
      <c r="B12" s="36">
        <v>14147.599999999999</v>
      </c>
      <c r="C12" s="36">
        <v>100.84994603517237</v>
      </c>
      <c r="D12" s="36">
        <v>111.3291731914793</v>
      </c>
    </row>
    <row r="13" spans="1:4" x14ac:dyDescent="0.2">
      <c r="A13" s="35" t="s">
        <v>85</v>
      </c>
      <c r="B13" s="36">
        <v>68401.200000000012</v>
      </c>
      <c r="C13" s="36">
        <v>108.46482428321794</v>
      </c>
      <c r="D13" s="36">
        <v>102.03712654171815</v>
      </c>
    </row>
    <row r="14" spans="1:4" ht="36" x14ac:dyDescent="0.2">
      <c r="A14" s="35" t="s">
        <v>86</v>
      </c>
      <c r="B14" s="36">
        <v>70975.100000000006</v>
      </c>
      <c r="C14" s="36">
        <v>114.40745100010572</v>
      </c>
      <c r="D14" s="36">
        <v>107.53737856134207</v>
      </c>
    </row>
    <row r="15" spans="1:4" ht="36" x14ac:dyDescent="0.2">
      <c r="A15" s="35" t="s">
        <v>87</v>
      </c>
      <c r="B15" s="36">
        <v>130402.4</v>
      </c>
      <c r="C15" s="36">
        <v>101.47500524839366</v>
      </c>
      <c r="D15" s="36">
        <v>106.21336765113134</v>
      </c>
    </row>
    <row r="16" spans="1:4" ht="24" x14ac:dyDescent="0.2">
      <c r="A16" s="35" t="s">
        <v>88</v>
      </c>
      <c r="B16" s="36">
        <v>30941.399999999994</v>
      </c>
      <c r="C16" s="36">
        <v>108.45733041575491</v>
      </c>
      <c r="D16" s="36">
        <v>107.63087133927236</v>
      </c>
    </row>
    <row r="17" spans="1:6" ht="4.5" customHeight="1" x14ac:dyDescent="0.2">
      <c r="A17" s="38"/>
      <c r="B17" s="36"/>
      <c r="C17" s="36"/>
      <c r="D17" s="36"/>
    </row>
    <row r="18" spans="1:6" x14ac:dyDescent="0.2">
      <c r="A18" s="39" t="s">
        <v>89</v>
      </c>
      <c r="B18" s="36">
        <f>SUM(B7:B16)</f>
        <v>906024.50000000012</v>
      </c>
      <c r="C18" s="36">
        <v>104.88501513947357</v>
      </c>
      <c r="D18" s="36">
        <v>116.32017842467968</v>
      </c>
    </row>
    <row r="19" spans="1:6" ht="5.25" customHeight="1" x14ac:dyDescent="0.2">
      <c r="A19" s="40"/>
      <c r="B19" s="36"/>
      <c r="C19" s="36"/>
      <c r="D19" s="36"/>
    </row>
    <row r="20" spans="1:6" ht="14.25" x14ac:dyDescent="0.2">
      <c r="A20" s="39" t="s">
        <v>127</v>
      </c>
      <c r="B20" s="36">
        <v>92278.200000000012</v>
      </c>
      <c r="C20" s="36">
        <v>105.28754874638216</v>
      </c>
      <c r="D20" s="36">
        <v>106.94185299959904</v>
      </c>
    </row>
    <row r="21" spans="1:6" ht="5.25" customHeight="1" x14ac:dyDescent="0.2">
      <c r="A21" s="41"/>
      <c r="B21" s="42"/>
      <c r="C21" s="42"/>
      <c r="D21" s="42"/>
    </row>
    <row r="22" spans="1:6" ht="18" customHeight="1" x14ac:dyDescent="0.2">
      <c r="A22" s="44" t="s">
        <v>105</v>
      </c>
      <c r="B22" s="154">
        <f>+B20+B18</f>
        <v>998302.70000000019</v>
      </c>
      <c r="C22" s="154">
        <v>104.92502270844777</v>
      </c>
      <c r="D22" s="154">
        <v>115.3848518811795</v>
      </c>
      <c r="E22" s="47"/>
    </row>
    <row r="23" spans="1:6" ht="6" customHeight="1" x14ac:dyDescent="0.2">
      <c r="A23" s="45"/>
      <c r="B23" s="42"/>
      <c r="C23" s="42"/>
      <c r="D23" s="42"/>
    </row>
    <row r="24" spans="1:6" x14ac:dyDescent="0.2">
      <c r="A24" s="35" t="s">
        <v>106</v>
      </c>
      <c r="B24" s="36">
        <f>+B25+B29</f>
        <v>772726.9</v>
      </c>
      <c r="C24" s="36">
        <v>105.02532357044731</v>
      </c>
      <c r="D24" s="36">
        <v>112.68153169219983</v>
      </c>
      <c r="E24" s="47"/>
    </row>
    <row r="25" spans="1:6" ht="26.25" x14ac:dyDescent="0.2">
      <c r="A25" s="46" t="s">
        <v>128</v>
      </c>
      <c r="B25" s="36">
        <f>+B26+B27+B28</f>
        <v>689259.8</v>
      </c>
      <c r="C25" s="36">
        <v>106.32787805093061</v>
      </c>
      <c r="D25" s="36">
        <v>113.38274014344995</v>
      </c>
      <c r="E25" s="47"/>
      <c r="F25" s="47"/>
    </row>
    <row r="26" spans="1:6" ht="24" x14ac:dyDescent="0.2">
      <c r="A26" s="48" t="s">
        <v>107</v>
      </c>
      <c r="B26" s="36">
        <v>610637.69999999995</v>
      </c>
      <c r="C26" s="36">
        <v>105.9840418157663</v>
      </c>
      <c r="D26" s="36">
        <v>114.10926455457341</v>
      </c>
    </row>
    <row r="27" spans="1:6" ht="36" x14ac:dyDescent="0.2">
      <c r="A27" s="48" t="s">
        <v>108</v>
      </c>
      <c r="B27" s="36">
        <v>5547.4</v>
      </c>
      <c r="C27" s="36">
        <v>104.49837592694735</v>
      </c>
      <c r="D27" s="36">
        <v>108.44720739741558</v>
      </c>
    </row>
    <row r="28" spans="1:6" ht="24" x14ac:dyDescent="0.2">
      <c r="A28" s="48" t="s">
        <v>109</v>
      </c>
      <c r="B28" s="36">
        <v>73074.700000000012</v>
      </c>
      <c r="C28" s="36">
        <v>109.27664041994748</v>
      </c>
      <c r="D28" s="36">
        <v>108.00935321235845</v>
      </c>
    </row>
    <row r="29" spans="1:6" ht="26.25" x14ac:dyDescent="0.2">
      <c r="A29" s="46" t="s">
        <v>129</v>
      </c>
      <c r="B29" s="36">
        <v>83467.100000000006</v>
      </c>
      <c r="C29" s="36">
        <v>95.856531128342382</v>
      </c>
      <c r="D29" s="36">
        <v>107.20647242872778</v>
      </c>
      <c r="E29" s="47"/>
    </row>
    <row r="30" spans="1:6" ht="4.5" customHeight="1" x14ac:dyDescent="0.2">
      <c r="A30" s="49"/>
      <c r="B30" s="36"/>
      <c r="C30" s="36"/>
      <c r="D30" s="36"/>
    </row>
    <row r="31" spans="1:6" x14ac:dyDescent="0.2">
      <c r="A31" s="50" t="s">
        <v>110</v>
      </c>
      <c r="B31" s="36">
        <v>297703.09999999998</v>
      </c>
      <c r="C31" s="36">
        <v>105.26780583616213</v>
      </c>
      <c r="D31" s="36">
        <v>128.6697621427852</v>
      </c>
      <c r="E31" s="47"/>
    </row>
    <row r="32" spans="1:6" x14ac:dyDescent="0.2">
      <c r="A32" s="35" t="s">
        <v>111</v>
      </c>
      <c r="B32" s="36"/>
      <c r="C32" s="36"/>
      <c r="D32" s="36"/>
      <c r="E32" s="47"/>
    </row>
    <row r="33" spans="1:6" x14ac:dyDescent="0.2">
      <c r="A33" s="46" t="s">
        <v>97</v>
      </c>
      <c r="B33" s="36">
        <v>258827.09999999998</v>
      </c>
      <c r="C33" s="36">
        <v>107.18652126795567</v>
      </c>
      <c r="D33" s="36">
        <v>117.9294074120987</v>
      </c>
    </row>
    <row r="34" spans="1:6" ht="6" customHeight="1" x14ac:dyDescent="0.2">
      <c r="A34" s="51"/>
      <c r="B34" s="36"/>
      <c r="C34" s="36"/>
      <c r="D34" s="36"/>
    </row>
    <row r="35" spans="1:6" x14ac:dyDescent="0.2">
      <c r="A35" s="35" t="s">
        <v>99</v>
      </c>
      <c r="B35" s="36">
        <f>+B36-B37</f>
        <v>-72127.300000000047</v>
      </c>
      <c r="C35" s="96" t="s">
        <v>7</v>
      </c>
      <c r="D35" s="96" t="s">
        <v>7</v>
      </c>
    </row>
    <row r="36" spans="1:6" x14ac:dyDescent="0.2">
      <c r="A36" s="35" t="s">
        <v>112</v>
      </c>
      <c r="B36" s="36">
        <v>447132.4</v>
      </c>
      <c r="C36" s="36">
        <v>112.09425005608142</v>
      </c>
      <c r="D36" s="36">
        <v>114.57254035372189</v>
      </c>
    </row>
    <row r="37" spans="1:6" x14ac:dyDescent="0.2">
      <c r="A37" s="35" t="s">
        <v>113</v>
      </c>
      <c r="B37" s="36">
        <v>519259.70000000007</v>
      </c>
      <c r="C37" s="36">
        <v>111.5784416536046</v>
      </c>
      <c r="D37" s="36">
        <v>117.42664844260236</v>
      </c>
      <c r="F37" s="47"/>
    </row>
    <row r="38" spans="1:6" ht="6.75" customHeight="1" x14ac:dyDescent="0.2">
      <c r="A38" s="53"/>
      <c r="B38" s="97"/>
      <c r="C38" s="97"/>
      <c r="D38" s="97"/>
    </row>
    <row r="39" spans="1:6" ht="24.75" customHeight="1" x14ac:dyDescent="0.2">
      <c r="A39" s="206" t="s">
        <v>116</v>
      </c>
      <c r="B39" s="207"/>
      <c r="C39" s="207"/>
      <c r="D39" s="207"/>
    </row>
    <row r="40" spans="1:6" ht="59.25" customHeight="1" x14ac:dyDescent="0.2">
      <c r="A40" s="206" t="s">
        <v>117</v>
      </c>
      <c r="B40" s="207"/>
      <c r="C40" s="207"/>
      <c r="D40" s="207"/>
    </row>
    <row r="41" spans="1:6" ht="33.75" customHeight="1" x14ac:dyDescent="0.2">
      <c r="A41" s="206" t="s">
        <v>118</v>
      </c>
      <c r="B41" s="207"/>
      <c r="C41" s="207"/>
      <c r="D41" s="207"/>
    </row>
    <row r="42" spans="1:6" x14ac:dyDescent="0.2">
      <c r="B42" s="54"/>
    </row>
  </sheetData>
  <mergeCells count="3">
    <mergeCell ref="A39:D39"/>
    <mergeCell ref="A40:D40"/>
    <mergeCell ref="A41:D41"/>
  </mergeCells>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Tabel 1</vt:lpstr>
      <vt:lpstr>Grafic 1</vt:lpstr>
      <vt:lpstr>Tabel 2</vt:lpstr>
      <vt:lpstr>Tabel 3</vt:lpstr>
      <vt:lpstr>Tabel 4</vt:lpstr>
      <vt:lpstr>Tabel 5</vt:lpstr>
      <vt:lpstr>Tabel 6</vt:lpstr>
      <vt:lpstr>Tabel 7</vt:lpstr>
      <vt:lpstr>Tabel 8</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Liliana Pintilia</cp:lastModifiedBy>
  <cp:lastPrinted>2023-01-10T12:18:48Z</cp:lastPrinted>
  <dcterms:created xsi:type="dcterms:W3CDTF">2015-05-11T12:08:00Z</dcterms:created>
  <dcterms:modified xsi:type="dcterms:W3CDTF">2023-01-11T09:10:47Z</dcterms:modified>
</cp:coreProperties>
</file>