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D:\backupPC\diskD\ANII ESA 2010\TRIMESTRE 2017-\Trimestre_2022\T3\t+60(p1)\comunicat de presa\Comunicat 2022_Q3\RO\"/>
    </mc:Choice>
  </mc:AlternateContent>
  <xr:revisionPtr revIDLastSave="0" documentId="13_ncr:1_{69E6102A-37A4-420F-BEC4-601BBB7905E3}" xr6:coauthVersionLast="36" xr6:coauthVersionMax="36" xr10:uidLastSave="{00000000-0000-0000-0000-000000000000}"/>
  <bookViews>
    <workbookView xWindow="-105" yWindow="-105" windowWidth="19425" windowHeight="10305" activeTab="10" xr2:uid="{00000000-000D-0000-FFFF-FFFF00000000}"/>
  </bookViews>
  <sheets>
    <sheet name="Tabel 1" sheetId="1" r:id="rId1"/>
    <sheet name="Grafic 1" sheetId="2" r:id="rId2"/>
    <sheet name="Sursa_Grafic 1 (2)" sheetId="13" state="hidden" r:id="rId3"/>
    <sheet name="Grafic1 (2)" sheetId="14" state="hidden" r:id="rId4"/>
    <sheet name="Tabel 2" sheetId="9" r:id="rId5"/>
    <sheet name="Tabel 3" sheetId="8" r:id="rId6"/>
    <sheet name="Tabel 4" sheetId="6" r:id="rId7"/>
    <sheet name="Tabel 5" sheetId="5" r:id="rId8"/>
    <sheet name="Tabel 6" sheetId="4" r:id="rId9"/>
    <sheet name="Tabel 7" sheetId="3" r:id="rId10"/>
    <sheet name="Tabel 8" sheetId="7" r:id="rId11"/>
  </sheets>
  <externalReferences>
    <externalReference r:id="rId12"/>
    <externalReference r:id="rId13"/>
    <externalReference r:id="rId14"/>
    <externalReference r:id="rId15"/>
    <externalReference r:id="rId16"/>
  </externalReferences>
  <calcPr calcId="191029"/>
</workbook>
</file>

<file path=xl/calcChain.xml><?xml version="1.0" encoding="utf-8"?>
<calcChain xmlns="http://schemas.openxmlformats.org/spreadsheetml/2006/main">
  <c r="H96" i="13" l="1"/>
  <c r="G96" i="13"/>
  <c r="F96" i="13"/>
  <c r="E96" i="13"/>
  <c r="D96" i="13"/>
  <c r="C96" i="13"/>
  <c r="H95" i="13"/>
  <c r="G95" i="13"/>
  <c r="F95" i="13"/>
  <c r="E95" i="13"/>
  <c r="D95" i="13"/>
  <c r="C95" i="13"/>
  <c r="H94" i="13"/>
  <c r="G94" i="13"/>
  <c r="F94" i="13"/>
  <c r="E94" i="13"/>
  <c r="D94" i="13"/>
  <c r="C94" i="13"/>
  <c r="H93" i="13"/>
  <c r="G93" i="13"/>
  <c r="F93" i="13"/>
  <c r="E93" i="13"/>
  <c r="D93" i="13"/>
  <c r="C93" i="13"/>
  <c r="H92" i="13"/>
  <c r="G92" i="13"/>
  <c r="F92" i="13"/>
  <c r="E92" i="13"/>
  <c r="D92" i="13"/>
  <c r="C92" i="13"/>
  <c r="H91" i="13"/>
  <c r="G91" i="13"/>
  <c r="F91" i="13"/>
  <c r="E91" i="13"/>
  <c r="D91" i="13"/>
  <c r="C91" i="13"/>
  <c r="H90" i="13"/>
  <c r="G90" i="13"/>
  <c r="F90" i="13"/>
  <c r="E90" i="13"/>
  <c r="D90" i="13"/>
  <c r="C90" i="13"/>
  <c r="H89" i="13"/>
  <c r="G89" i="13"/>
  <c r="F89" i="13"/>
  <c r="E89" i="13"/>
  <c r="D89" i="13"/>
  <c r="C89" i="13"/>
  <c r="H88" i="13"/>
  <c r="G88" i="13"/>
  <c r="F88" i="13"/>
  <c r="E88" i="13"/>
  <c r="D88" i="13"/>
  <c r="C88" i="13"/>
  <c r="H87" i="13"/>
  <c r="G87" i="13"/>
  <c r="F87" i="13"/>
  <c r="E87" i="13"/>
  <c r="D87" i="13"/>
  <c r="C87" i="13"/>
  <c r="H86" i="13"/>
  <c r="G86" i="13"/>
  <c r="F86" i="13"/>
  <c r="E86" i="13"/>
  <c r="D86" i="13"/>
  <c r="C86" i="13"/>
  <c r="H85" i="13"/>
  <c r="G85" i="13"/>
  <c r="F85" i="13"/>
  <c r="E85" i="13"/>
  <c r="D85" i="13"/>
  <c r="C85" i="13"/>
  <c r="H84" i="13"/>
  <c r="G84" i="13"/>
  <c r="F84" i="13"/>
  <c r="E84" i="13"/>
  <c r="D84" i="13"/>
  <c r="C84" i="13"/>
  <c r="H83" i="13"/>
  <c r="G83" i="13"/>
  <c r="F83" i="13"/>
  <c r="E83" i="13"/>
  <c r="D83" i="13"/>
  <c r="C83" i="13"/>
  <c r="H82" i="13"/>
  <c r="G82" i="13"/>
  <c r="F82" i="13"/>
  <c r="E82" i="13"/>
  <c r="D82" i="13"/>
  <c r="C82" i="13"/>
  <c r="H81" i="13"/>
  <c r="G81" i="13"/>
  <c r="F81" i="13"/>
  <c r="E81" i="13"/>
  <c r="D81" i="13"/>
  <c r="C81" i="13"/>
  <c r="H80" i="13"/>
  <c r="G80" i="13"/>
  <c r="F80" i="13"/>
  <c r="E80" i="13"/>
  <c r="D80" i="13"/>
  <c r="C80" i="13"/>
  <c r="H79" i="13"/>
  <c r="G79" i="13"/>
  <c r="F79" i="13"/>
  <c r="E79" i="13"/>
  <c r="D79" i="13"/>
  <c r="C79" i="13"/>
  <c r="H78" i="13"/>
  <c r="G78" i="13"/>
  <c r="F78" i="13"/>
  <c r="E78" i="13"/>
  <c r="D78" i="13"/>
  <c r="C78" i="13"/>
  <c r="H77" i="13"/>
  <c r="G77" i="13"/>
  <c r="F77" i="13"/>
  <c r="E77" i="13"/>
  <c r="D77" i="13"/>
  <c r="C77" i="13"/>
  <c r="H76" i="13"/>
  <c r="G76" i="13"/>
  <c r="F76" i="13"/>
  <c r="E76" i="13"/>
  <c r="D76" i="13"/>
  <c r="C76" i="13"/>
  <c r="H75" i="13"/>
  <c r="G75" i="13"/>
  <c r="F75" i="13"/>
  <c r="E75" i="13"/>
  <c r="D75" i="13"/>
  <c r="C75" i="13"/>
  <c r="H74" i="13"/>
  <c r="G74" i="13"/>
  <c r="F74" i="13"/>
  <c r="E74" i="13"/>
  <c r="D74" i="13"/>
  <c r="C74" i="13"/>
  <c r="H73" i="13"/>
  <c r="G73" i="13"/>
  <c r="F73" i="13"/>
  <c r="E73" i="13"/>
  <c r="D73" i="13"/>
  <c r="C73" i="13"/>
  <c r="H72" i="13"/>
  <c r="G72" i="13"/>
  <c r="F72" i="13"/>
  <c r="E72" i="13"/>
  <c r="D72" i="13"/>
  <c r="C72" i="13"/>
  <c r="H71" i="13"/>
  <c r="G71" i="13"/>
  <c r="F71" i="13"/>
  <c r="E71" i="13"/>
  <c r="D71" i="13"/>
  <c r="C71" i="13"/>
  <c r="H70" i="13"/>
  <c r="G70" i="13"/>
  <c r="F70" i="13"/>
  <c r="E70" i="13"/>
  <c r="D70" i="13"/>
  <c r="C70" i="13"/>
  <c r="H69" i="13"/>
  <c r="G69" i="13"/>
  <c r="F69" i="13"/>
  <c r="E69" i="13"/>
  <c r="D69" i="13"/>
  <c r="C69" i="13"/>
  <c r="H68" i="13"/>
  <c r="G68" i="13"/>
  <c r="F68" i="13"/>
  <c r="E68" i="13"/>
  <c r="D68" i="13"/>
  <c r="C68" i="13"/>
  <c r="H67" i="13"/>
  <c r="G67" i="13"/>
  <c r="F67" i="13"/>
  <c r="E67" i="13"/>
  <c r="D67" i="13"/>
  <c r="C67" i="13"/>
  <c r="H66" i="13"/>
  <c r="G66" i="13"/>
  <c r="F66" i="13"/>
  <c r="E66" i="13"/>
  <c r="D66" i="13"/>
  <c r="C66" i="13"/>
  <c r="H65" i="13"/>
  <c r="G65" i="13"/>
  <c r="F65" i="13"/>
  <c r="E65" i="13"/>
  <c r="D65" i="13"/>
  <c r="C65" i="13"/>
  <c r="H64" i="13"/>
  <c r="G64" i="13"/>
  <c r="F64" i="13"/>
  <c r="E64" i="13"/>
  <c r="D64" i="13"/>
  <c r="C64" i="13"/>
  <c r="H63" i="13"/>
  <c r="G63" i="13"/>
  <c r="F63" i="13"/>
  <c r="E63" i="13"/>
  <c r="D63" i="13"/>
  <c r="C63" i="13"/>
  <c r="H62" i="13"/>
  <c r="G62" i="13"/>
  <c r="F62" i="13"/>
  <c r="E62" i="13"/>
  <c r="D62" i="13"/>
  <c r="C62" i="13"/>
  <c r="H61" i="13"/>
  <c r="G61" i="13"/>
  <c r="F61" i="13"/>
  <c r="E61" i="13"/>
  <c r="D61" i="13"/>
  <c r="C61" i="13"/>
  <c r="H60" i="13"/>
  <c r="G60" i="13"/>
  <c r="F60" i="13"/>
  <c r="E60" i="13"/>
  <c r="D60" i="13"/>
  <c r="C60" i="13"/>
  <c r="H59" i="13"/>
  <c r="G59" i="13"/>
  <c r="F59" i="13"/>
  <c r="E59" i="13"/>
  <c r="D59" i="13"/>
  <c r="C59" i="13"/>
  <c r="H58" i="13"/>
  <c r="G58" i="13"/>
  <c r="F58" i="13"/>
  <c r="E58" i="13"/>
  <c r="D58" i="13"/>
  <c r="C58" i="13"/>
  <c r="H57" i="13"/>
  <c r="G57" i="13"/>
  <c r="F57" i="13"/>
  <c r="E57" i="13"/>
  <c r="D57" i="13"/>
  <c r="C57" i="13"/>
  <c r="H56" i="13"/>
  <c r="G56" i="13"/>
  <c r="F56" i="13"/>
  <c r="E56" i="13"/>
  <c r="D56" i="13"/>
  <c r="C56" i="13"/>
  <c r="H55" i="13"/>
  <c r="G55" i="13"/>
  <c r="F55" i="13"/>
  <c r="E55" i="13"/>
  <c r="D55" i="13"/>
  <c r="C55" i="13"/>
  <c r="H54" i="13"/>
  <c r="G54" i="13"/>
  <c r="F54" i="13"/>
  <c r="E54" i="13"/>
  <c r="D54" i="13"/>
  <c r="L54" i="13" s="1"/>
  <c r="C54" i="13"/>
  <c r="H53" i="13"/>
  <c r="G53" i="13"/>
  <c r="F53" i="13"/>
  <c r="E53" i="13"/>
  <c r="D53" i="13"/>
  <c r="C53" i="13"/>
  <c r="H52" i="13"/>
  <c r="G52" i="13"/>
  <c r="F52" i="13"/>
  <c r="E52" i="13"/>
  <c r="D52" i="13"/>
  <c r="L52" i="13" s="1"/>
  <c r="C52" i="13"/>
  <c r="H51" i="13"/>
  <c r="G51" i="13"/>
  <c r="F51" i="13"/>
  <c r="E51" i="13"/>
  <c r="D51" i="13"/>
  <c r="C51" i="13"/>
  <c r="H50" i="13"/>
  <c r="G50" i="13"/>
  <c r="F50" i="13"/>
  <c r="E50" i="13"/>
  <c r="D50" i="13"/>
  <c r="L50" i="13" s="1"/>
  <c r="C50" i="13"/>
  <c r="H49" i="13"/>
  <c r="G49" i="13"/>
  <c r="F49" i="13"/>
  <c r="E49" i="13"/>
  <c r="D49" i="13"/>
  <c r="C49" i="13"/>
  <c r="H48" i="13"/>
  <c r="G48" i="13"/>
  <c r="F48" i="13"/>
  <c r="E48" i="13"/>
  <c r="D48" i="13"/>
  <c r="L48" i="13" s="1"/>
  <c r="C48" i="13"/>
  <c r="H47" i="13"/>
  <c r="G47" i="13"/>
  <c r="F47" i="13"/>
  <c r="E47" i="13"/>
  <c r="D47" i="13"/>
  <c r="C47" i="13"/>
  <c r="H46" i="13"/>
  <c r="G46" i="13"/>
  <c r="F46" i="13"/>
  <c r="N46" i="13" s="1"/>
  <c r="E46" i="13"/>
  <c r="D46" i="13"/>
  <c r="C46" i="13"/>
  <c r="H45" i="13"/>
  <c r="G45" i="13"/>
  <c r="F45" i="13"/>
  <c r="E45" i="13"/>
  <c r="D45" i="13"/>
  <c r="L45" i="13" s="1"/>
  <c r="C45" i="13"/>
  <c r="K45" i="13" s="1"/>
  <c r="H44" i="13"/>
  <c r="G44" i="13"/>
  <c r="F44" i="13"/>
  <c r="E44" i="13"/>
  <c r="D44" i="13"/>
  <c r="C44" i="13"/>
  <c r="H43" i="13"/>
  <c r="G43" i="13"/>
  <c r="F43" i="13"/>
  <c r="E43" i="13"/>
  <c r="M43" i="13" s="1"/>
  <c r="D43" i="13"/>
  <c r="C43" i="13"/>
  <c r="H42" i="13"/>
  <c r="G42" i="13"/>
  <c r="F42" i="13"/>
  <c r="E42" i="13"/>
  <c r="D42" i="13"/>
  <c r="L42" i="13" s="1"/>
  <c r="C42" i="13"/>
  <c r="K42" i="13" s="1"/>
  <c r="H41" i="13"/>
  <c r="G41" i="13"/>
  <c r="F41" i="13"/>
  <c r="E41" i="13"/>
  <c r="D41" i="13"/>
  <c r="C41" i="13"/>
  <c r="H40" i="13"/>
  <c r="G40" i="13"/>
  <c r="F40" i="13"/>
  <c r="N40" i="13" s="1"/>
  <c r="E40" i="13"/>
  <c r="D40" i="13"/>
  <c r="C40" i="13"/>
  <c r="H39" i="13"/>
  <c r="G39" i="13"/>
  <c r="O39" i="13" s="1"/>
  <c r="F39" i="13"/>
  <c r="E39" i="13"/>
  <c r="D39" i="13"/>
  <c r="L39" i="13" s="1"/>
  <c r="C39" i="13"/>
  <c r="H38" i="13"/>
  <c r="G38" i="13"/>
  <c r="F38" i="13"/>
  <c r="E38" i="13"/>
  <c r="D38" i="13"/>
  <c r="L38" i="13" s="1"/>
  <c r="C38" i="13"/>
  <c r="K38" i="13" s="1"/>
  <c r="H37" i="13"/>
  <c r="G37" i="13"/>
  <c r="F37" i="13"/>
  <c r="E37" i="13"/>
  <c r="M37" i="13" s="1"/>
  <c r="D37" i="13"/>
  <c r="C37" i="13"/>
  <c r="K37" i="13" s="1"/>
  <c r="H36" i="13"/>
  <c r="G36" i="13"/>
  <c r="O36" i="13" s="1"/>
  <c r="F36" i="13"/>
  <c r="E36" i="13"/>
  <c r="D36" i="13"/>
  <c r="C36" i="13"/>
  <c r="H35" i="13"/>
  <c r="G35" i="13"/>
  <c r="F35" i="13"/>
  <c r="E35" i="13"/>
  <c r="D35" i="13"/>
  <c r="C35" i="13"/>
  <c r="K35" i="13" s="1"/>
  <c r="H34" i="13"/>
  <c r="G34" i="13"/>
  <c r="F34" i="13"/>
  <c r="N34" i="13" s="1"/>
  <c r="E34" i="13"/>
  <c r="D34" i="13"/>
  <c r="C34" i="13"/>
  <c r="H33" i="13"/>
  <c r="G33" i="13"/>
  <c r="F33" i="13"/>
  <c r="E33" i="13"/>
  <c r="M33" i="13" s="1"/>
  <c r="D33" i="13"/>
  <c r="L33" i="13" s="1"/>
  <c r="C33" i="13"/>
  <c r="K33" i="13" s="1"/>
  <c r="H32" i="13"/>
  <c r="G32" i="13"/>
  <c r="F32" i="13"/>
  <c r="E32" i="13"/>
  <c r="D32" i="13"/>
  <c r="L32" i="13" s="1"/>
  <c r="C32" i="13"/>
  <c r="K32" i="13" s="1"/>
  <c r="H31" i="13"/>
  <c r="G31" i="13"/>
  <c r="F31" i="13"/>
  <c r="E31" i="13"/>
  <c r="D31" i="13"/>
  <c r="C31" i="13"/>
  <c r="K31" i="13" s="1"/>
  <c r="H30" i="13"/>
  <c r="G30" i="13"/>
  <c r="O30" i="13" s="1"/>
  <c r="F30" i="13"/>
  <c r="E30" i="13"/>
  <c r="D30" i="13"/>
  <c r="C30" i="13"/>
  <c r="H29" i="13"/>
  <c r="G29" i="13"/>
  <c r="O29" i="13" s="1"/>
  <c r="F29" i="13"/>
  <c r="E29" i="13"/>
  <c r="M29" i="13" s="1"/>
  <c r="D29" i="13"/>
  <c r="C29" i="13"/>
  <c r="K29" i="13" s="1"/>
  <c r="H28" i="13"/>
  <c r="G28" i="13"/>
  <c r="F28" i="13"/>
  <c r="E28" i="13"/>
  <c r="D28" i="13"/>
  <c r="C28" i="13"/>
  <c r="H27" i="13"/>
  <c r="G27" i="13"/>
  <c r="F27" i="13"/>
  <c r="E27" i="13"/>
  <c r="M27" i="13" s="1"/>
  <c r="D27" i="13"/>
  <c r="L27" i="13" s="1"/>
  <c r="C27" i="13"/>
  <c r="K27" i="13" s="1"/>
  <c r="H26" i="13"/>
  <c r="G26" i="13"/>
  <c r="F26" i="13"/>
  <c r="E26" i="13"/>
  <c r="D26" i="13"/>
  <c r="L26" i="13" s="1"/>
  <c r="C26" i="13"/>
  <c r="K26" i="13" s="1"/>
  <c r="H25" i="13"/>
  <c r="G25" i="13"/>
  <c r="O25" i="13" s="1"/>
  <c r="F25" i="13"/>
  <c r="E25" i="13"/>
  <c r="D25" i="13"/>
  <c r="C25" i="13"/>
  <c r="K25" i="13" s="1"/>
  <c r="H24" i="13"/>
  <c r="G24" i="13"/>
  <c r="F24" i="13"/>
  <c r="E24" i="13"/>
  <c r="D24" i="13"/>
  <c r="C24" i="13"/>
  <c r="H23" i="13"/>
  <c r="G23" i="13"/>
  <c r="O23" i="13" s="1"/>
  <c r="F23" i="13"/>
  <c r="E23" i="13"/>
  <c r="D23" i="13"/>
  <c r="C23" i="13"/>
  <c r="K23" i="13" s="1"/>
  <c r="M22" i="13"/>
  <c r="H22" i="13"/>
  <c r="G22" i="13"/>
  <c r="F22" i="13"/>
  <c r="E22" i="13"/>
  <c r="D22" i="13"/>
  <c r="L22" i="13" s="1"/>
  <c r="C22" i="13"/>
  <c r="H21" i="13"/>
  <c r="G21" i="13"/>
  <c r="F21" i="13"/>
  <c r="E21" i="13"/>
  <c r="M21" i="13" s="1"/>
  <c r="D21" i="13"/>
  <c r="L21" i="13" s="1"/>
  <c r="C21" i="13"/>
  <c r="K21" i="13" s="1"/>
  <c r="H20" i="13"/>
  <c r="G20" i="13"/>
  <c r="F20" i="13"/>
  <c r="N20" i="13" s="1"/>
  <c r="E20" i="13"/>
  <c r="M20" i="13" s="1"/>
  <c r="D20" i="13"/>
  <c r="L20" i="13" s="1"/>
  <c r="C20" i="13"/>
  <c r="K20" i="13" s="1"/>
  <c r="H19" i="13"/>
  <c r="G19" i="13"/>
  <c r="F19" i="13"/>
  <c r="E19" i="13"/>
  <c r="D19" i="13"/>
  <c r="C19" i="13"/>
  <c r="K19" i="13" s="1"/>
  <c r="H18" i="13"/>
  <c r="G18" i="13"/>
  <c r="F18" i="13"/>
  <c r="N18" i="13" s="1"/>
  <c r="E18" i="13"/>
  <c r="M18" i="13" s="1"/>
  <c r="D18" i="13"/>
  <c r="C18" i="13"/>
  <c r="M17" i="13"/>
  <c r="H17" i="13"/>
  <c r="G17" i="13"/>
  <c r="F17" i="13"/>
  <c r="N17" i="13" s="1"/>
  <c r="E17" i="13"/>
  <c r="D17" i="13"/>
  <c r="L17" i="13" s="1"/>
  <c r="C17" i="13"/>
  <c r="K17" i="13" s="1"/>
  <c r="H16" i="13"/>
  <c r="G16" i="13"/>
  <c r="F16" i="13"/>
  <c r="N16" i="13" s="1"/>
  <c r="E16" i="13"/>
  <c r="D16" i="13"/>
  <c r="C16" i="13"/>
  <c r="H15" i="13"/>
  <c r="G15" i="13"/>
  <c r="O15" i="13" s="1"/>
  <c r="F15" i="13"/>
  <c r="E15" i="13"/>
  <c r="M15" i="13" s="1"/>
  <c r="D15" i="13"/>
  <c r="L15" i="13" s="1"/>
  <c r="C15" i="13"/>
  <c r="K15" i="13" s="1"/>
  <c r="H14" i="13"/>
  <c r="G14" i="13"/>
  <c r="F14" i="13"/>
  <c r="E14" i="13"/>
  <c r="D14" i="13"/>
  <c r="L14" i="13" s="1"/>
  <c r="C14" i="13"/>
  <c r="K14" i="13" s="1"/>
  <c r="M13" i="13"/>
  <c r="H13" i="13"/>
  <c r="G13" i="13"/>
  <c r="F13" i="13"/>
  <c r="E13" i="13"/>
  <c r="D13" i="13"/>
  <c r="L13" i="13" s="1"/>
  <c r="C13" i="13"/>
  <c r="K13" i="13" s="1"/>
  <c r="L12" i="13"/>
  <c r="H12" i="13"/>
  <c r="P12" i="13" s="1"/>
  <c r="G12" i="13"/>
  <c r="O12" i="13" s="1"/>
  <c r="F12" i="13"/>
  <c r="E12" i="13"/>
  <c r="M12" i="13" s="1"/>
  <c r="D12" i="13"/>
  <c r="C12" i="13"/>
  <c r="K12" i="13" s="1"/>
  <c r="P11" i="13"/>
  <c r="M11" i="13"/>
  <c r="H11" i="13"/>
  <c r="G11" i="13"/>
  <c r="O11" i="13" s="1"/>
  <c r="F11" i="13"/>
  <c r="N11" i="13" s="1"/>
  <c r="E11" i="13"/>
  <c r="D11" i="13"/>
  <c r="L11" i="13" s="1"/>
  <c r="C11" i="13"/>
  <c r="H10" i="13"/>
  <c r="P10" i="13" s="1"/>
  <c r="G10" i="13"/>
  <c r="O10" i="13" s="1"/>
  <c r="F10" i="13"/>
  <c r="N10" i="13" s="1"/>
  <c r="E10" i="13"/>
  <c r="M10" i="13" s="1"/>
  <c r="D10" i="13"/>
  <c r="L10" i="13" s="1"/>
  <c r="C10" i="13"/>
  <c r="K10" i="13" s="1"/>
  <c r="H9" i="13"/>
  <c r="P9" i="13" s="1"/>
  <c r="G9" i="13"/>
  <c r="O9" i="13" s="1"/>
  <c r="F9" i="13"/>
  <c r="N9" i="13" s="1"/>
  <c r="E9" i="13"/>
  <c r="M9" i="13" s="1"/>
  <c r="D9" i="13"/>
  <c r="L9" i="13" s="1"/>
  <c r="C9" i="13"/>
  <c r="K9" i="13" s="1"/>
  <c r="H8" i="13"/>
  <c r="P8" i="13" s="1"/>
  <c r="G8" i="13"/>
  <c r="O8" i="13" s="1"/>
  <c r="F8" i="13"/>
  <c r="N8" i="13" s="1"/>
  <c r="E8" i="13"/>
  <c r="M8" i="13" s="1"/>
  <c r="D8" i="13"/>
  <c r="L8" i="13" s="1"/>
  <c r="C8" i="13"/>
  <c r="K8" i="13" s="1"/>
  <c r="H7" i="13"/>
  <c r="P7" i="13" s="1"/>
  <c r="G7" i="13"/>
  <c r="O7" i="13" s="1"/>
  <c r="F7" i="13"/>
  <c r="N7" i="13" s="1"/>
  <c r="E7" i="13"/>
  <c r="M7" i="13" s="1"/>
  <c r="D7" i="13"/>
  <c r="L7" i="13" s="1"/>
  <c r="C7" i="13"/>
  <c r="K7" i="13" s="1"/>
  <c r="H6" i="13"/>
  <c r="P6" i="13" s="1"/>
  <c r="G6" i="13"/>
  <c r="O21" i="13" s="1"/>
  <c r="F6" i="13"/>
  <c r="N30" i="13" s="1"/>
  <c r="E6" i="13"/>
  <c r="M60" i="13" s="1"/>
  <c r="D6" i="13"/>
  <c r="L41" i="13" s="1"/>
  <c r="C6" i="13"/>
  <c r="K6" i="13" s="1"/>
  <c r="K22" i="13" l="1"/>
  <c r="P24" i="13"/>
  <c r="P26" i="13"/>
  <c r="O28" i="13"/>
  <c r="L29" i="13"/>
  <c r="N36" i="13"/>
  <c r="L37" i="13"/>
  <c r="P40" i="13"/>
  <c r="N41" i="13"/>
  <c r="M42" i="13"/>
  <c r="K43" i="13"/>
  <c r="O44" i="13"/>
  <c r="K47" i="13"/>
  <c r="K48" i="13"/>
  <c r="O49" i="13"/>
  <c r="K54" i="13"/>
  <c r="O55" i="13"/>
  <c r="N57" i="13"/>
  <c r="N58" i="13"/>
  <c r="L61" i="13"/>
  <c r="L62" i="13"/>
  <c r="O18" i="13"/>
  <c r="P19" i="13"/>
  <c r="K24" i="13"/>
  <c r="L24" i="13"/>
  <c r="N25" i="13"/>
  <c r="N27" i="13"/>
  <c r="O27" i="13"/>
  <c r="P28" i="13"/>
  <c r="N29" i="13"/>
  <c r="L31" i="13"/>
  <c r="M31" i="13"/>
  <c r="O32" i="13"/>
  <c r="L35" i="13"/>
  <c r="N35" i="13"/>
  <c r="N39" i="13"/>
  <c r="K40" i="13"/>
  <c r="M40" i="13"/>
  <c r="O41" i="13"/>
  <c r="N42" i="13"/>
  <c r="L43" i="13"/>
  <c r="N43" i="13"/>
  <c r="P44" i="13"/>
  <c r="L47" i="13"/>
  <c r="M48" i="13"/>
  <c r="N51" i="13"/>
  <c r="N52" i="13"/>
  <c r="M54" i="13"/>
  <c r="O57" i="13"/>
  <c r="N59" i="13"/>
  <c r="N60" i="13"/>
  <c r="M62" i="13"/>
  <c r="N22" i="13"/>
  <c r="N24" i="13"/>
  <c r="K28" i="13"/>
  <c r="L28" i="13"/>
  <c r="P30" i="13"/>
  <c r="O31" i="13"/>
  <c r="P32" i="13"/>
  <c r="O34" i="13"/>
  <c r="M35" i="13"/>
  <c r="O35" i="13"/>
  <c r="P36" i="13"/>
  <c r="N37" i="13"/>
  <c r="L40" i="13"/>
  <c r="P41" i="13"/>
  <c r="K44" i="13"/>
  <c r="M47" i="13"/>
  <c r="K50" i="13"/>
  <c r="O51" i="13"/>
  <c r="M56" i="13"/>
  <c r="O59" i="13"/>
  <c r="N61" i="13"/>
  <c r="N63" i="13"/>
  <c r="N6" i="13"/>
  <c r="O16" i="13"/>
  <c r="K11" i="13"/>
  <c r="N13" i="13"/>
  <c r="N15" i="13"/>
  <c r="P16" i="13"/>
  <c r="L19" i="13"/>
  <c r="M19" i="13"/>
  <c r="O20" i="13"/>
  <c r="M24" i="13"/>
  <c r="O24" i="13"/>
  <c r="P25" i="13"/>
  <c r="M26" i="13"/>
  <c r="N26" i="13"/>
  <c r="M28" i="13"/>
  <c r="K30" i="13"/>
  <c r="L30" i="13"/>
  <c r="N31" i="13"/>
  <c r="N33" i="13"/>
  <c r="O33" i="13"/>
  <c r="P34" i="13"/>
  <c r="K36" i="13"/>
  <c r="L36" i="13"/>
  <c r="O37" i="13"/>
  <c r="M38" i="13"/>
  <c r="N38" i="13"/>
  <c r="K41" i="13"/>
  <c r="L44" i="13"/>
  <c r="N47" i="13"/>
  <c r="N48" i="13"/>
  <c r="M50" i="13"/>
  <c r="N53" i="13"/>
  <c r="N54" i="13"/>
  <c r="L56" i="13"/>
  <c r="M58" i="13"/>
  <c r="O61" i="13"/>
  <c r="N64" i="13"/>
  <c r="N65" i="13"/>
  <c r="N69" i="13"/>
  <c r="N70" i="13"/>
  <c r="N71" i="13"/>
  <c r="N75" i="13"/>
  <c r="N76" i="13"/>
  <c r="N77" i="13"/>
  <c r="N81" i="13"/>
  <c r="N82" i="13"/>
  <c r="N83" i="13"/>
  <c r="N87" i="13"/>
  <c r="N88" i="13"/>
  <c r="N89" i="13"/>
  <c r="O6" i="13"/>
  <c r="L55" i="13"/>
  <c r="L53" i="13"/>
  <c r="L51" i="13"/>
  <c r="L49" i="13"/>
  <c r="L6" i="13"/>
  <c r="N12" i="13"/>
  <c r="O17" i="13"/>
  <c r="P18" i="13"/>
  <c r="O19" i="13"/>
  <c r="P20" i="13"/>
  <c r="O22" i="13"/>
  <c r="L23" i="13"/>
  <c r="M23" i="13"/>
  <c r="N28" i="13"/>
  <c r="K34" i="13"/>
  <c r="M34" i="13"/>
  <c r="P37" i="13"/>
  <c r="K39" i="13"/>
  <c r="M44" i="13"/>
  <c r="M45" i="13"/>
  <c r="K46" i="13"/>
  <c r="M46" i="13"/>
  <c r="O47" i="13"/>
  <c r="K52" i="13"/>
  <c r="O53" i="13"/>
  <c r="L57" i="13"/>
  <c r="L58" i="13"/>
  <c r="O64" i="13"/>
  <c r="N86" i="13"/>
  <c r="N80" i="13"/>
  <c r="N74" i="13"/>
  <c r="N68" i="13"/>
  <c r="N85" i="13"/>
  <c r="N79" i="13"/>
  <c r="N73" i="13"/>
  <c r="N67" i="13"/>
  <c r="N62" i="13"/>
  <c r="N84" i="13"/>
  <c r="N78" i="13"/>
  <c r="N72" i="13"/>
  <c r="N66" i="13"/>
  <c r="O14" i="13"/>
  <c r="O13" i="13"/>
  <c r="P14" i="13"/>
  <c r="K16" i="13"/>
  <c r="L16" i="13"/>
  <c r="M59" i="13"/>
  <c r="M57" i="13"/>
  <c r="M55" i="13"/>
  <c r="M53" i="13"/>
  <c r="M51" i="13"/>
  <c r="M49" i="13"/>
  <c r="M6" i="13"/>
  <c r="P13" i="13"/>
  <c r="M14" i="13"/>
  <c r="N14" i="13"/>
  <c r="M16" i="13"/>
  <c r="K18" i="13"/>
  <c r="L18" i="13"/>
  <c r="N19" i="13"/>
  <c r="N21" i="13"/>
  <c r="P22" i="13"/>
  <c r="N23" i="13"/>
  <c r="L25" i="13"/>
  <c r="M25" i="13"/>
  <c r="O26" i="13"/>
  <c r="M30" i="13"/>
  <c r="P31" i="13"/>
  <c r="M32" i="13"/>
  <c r="N32" i="13"/>
  <c r="L34" i="13"/>
  <c r="M36" i="13"/>
  <c r="O38" i="13"/>
  <c r="M39" i="13"/>
  <c r="M41" i="13"/>
  <c r="N44" i="13"/>
  <c r="N45" i="13"/>
  <c r="L46" i="13"/>
  <c r="P47" i="13"/>
  <c r="N49" i="13"/>
  <c r="N50" i="13"/>
  <c r="M52" i="13"/>
  <c r="N55" i="13"/>
  <c r="N56" i="13"/>
  <c r="L59" i="13"/>
  <c r="L60" i="13"/>
  <c r="K63" i="13"/>
  <c r="L63" i="13"/>
  <c r="P38" i="13"/>
  <c r="P42" i="13"/>
  <c r="P45" i="13"/>
  <c r="P48" i="13"/>
  <c r="P50" i="13"/>
  <c r="P52" i="13"/>
  <c r="P54" i="13"/>
  <c r="P56" i="13"/>
  <c r="P58" i="13"/>
  <c r="P60" i="13"/>
  <c r="M61" i="13"/>
  <c r="K62" i="13"/>
  <c r="O63" i="13"/>
  <c r="M64" i="13"/>
  <c r="L65" i="13"/>
  <c r="K66" i="13"/>
  <c r="P67" i="13"/>
  <c r="O68" i="13"/>
  <c r="M70" i="13"/>
  <c r="L71" i="13"/>
  <c r="K72" i="13"/>
  <c r="P73" i="13"/>
  <c r="O74" i="13"/>
  <c r="M76" i="13"/>
  <c r="L77" i="13"/>
  <c r="K78" i="13"/>
  <c r="P79" i="13"/>
  <c r="O80" i="13"/>
  <c r="M82" i="13"/>
  <c r="L83" i="13"/>
  <c r="K84" i="13"/>
  <c r="P85" i="13"/>
  <c r="O86" i="13"/>
  <c r="M88" i="13"/>
  <c r="L89" i="13"/>
  <c r="K90" i="13"/>
  <c r="K91" i="13"/>
  <c r="K92" i="13"/>
  <c r="K93" i="13"/>
  <c r="K94" i="13"/>
  <c r="K95" i="13"/>
  <c r="K96" i="13"/>
  <c r="K56" i="13"/>
  <c r="K58" i="13"/>
  <c r="K60" i="13"/>
  <c r="P63" i="13"/>
  <c r="M65" i="13"/>
  <c r="L66" i="13"/>
  <c r="K67" i="13"/>
  <c r="P68" i="13"/>
  <c r="O69" i="13"/>
  <c r="M71" i="13"/>
  <c r="L72" i="13"/>
  <c r="K73" i="13"/>
  <c r="P74" i="13"/>
  <c r="O75" i="13"/>
  <c r="M77" i="13"/>
  <c r="L78" i="13"/>
  <c r="K79" i="13"/>
  <c r="P80" i="13"/>
  <c r="O81" i="13"/>
  <c r="M83" i="13"/>
  <c r="L84" i="13"/>
  <c r="K85" i="13"/>
  <c r="P86" i="13"/>
  <c r="O87" i="13"/>
  <c r="M89" i="13"/>
  <c r="L90" i="13"/>
  <c r="L91" i="13"/>
  <c r="L92" i="13"/>
  <c r="L93" i="13"/>
  <c r="L94" i="13"/>
  <c r="L95" i="13"/>
  <c r="L96" i="13"/>
  <c r="M66" i="13"/>
  <c r="L67" i="13"/>
  <c r="K68" i="13"/>
  <c r="P69" i="13"/>
  <c r="O70" i="13"/>
  <c r="M72" i="13"/>
  <c r="L73" i="13"/>
  <c r="K74" i="13"/>
  <c r="P75" i="13"/>
  <c r="O76" i="13"/>
  <c r="M78" i="13"/>
  <c r="L79" i="13"/>
  <c r="K80" i="13"/>
  <c r="P81" i="13"/>
  <c r="O82" i="13"/>
  <c r="M84" i="13"/>
  <c r="L85" i="13"/>
  <c r="K86" i="13"/>
  <c r="P87" i="13"/>
  <c r="O88" i="13"/>
  <c r="M90" i="13"/>
  <c r="M91" i="13"/>
  <c r="M92" i="13"/>
  <c r="M93" i="13"/>
  <c r="M94" i="13"/>
  <c r="M95" i="13"/>
  <c r="M96" i="13"/>
  <c r="P17" i="13"/>
  <c r="P23" i="13"/>
  <c r="P29" i="13"/>
  <c r="P35" i="13"/>
  <c r="O40" i="13"/>
  <c r="O43" i="13"/>
  <c r="O46" i="13"/>
  <c r="P49" i="13"/>
  <c r="P51" i="13"/>
  <c r="P53" i="13"/>
  <c r="P55" i="13"/>
  <c r="P57" i="13"/>
  <c r="P59" i="13"/>
  <c r="P61" i="13"/>
  <c r="P64" i="13"/>
  <c r="O65" i="13"/>
  <c r="M67" i="13"/>
  <c r="L68" i="13"/>
  <c r="K69" i="13"/>
  <c r="P70" i="13"/>
  <c r="O71" i="13"/>
  <c r="M73" i="13"/>
  <c r="L74" i="13"/>
  <c r="K75" i="13"/>
  <c r="P76" i="13"/>
  <c r="O77" i="13"/>
  <c r="M79" i="13"/>
  <c r="L80" i="13"/>
  <c r="K81" i="13"/>
  <c r="P82" i="13"/>
  <c r="O83" i="13"/>
  <c r="M85" i="13"/>
  <c r="L86" i="13"/>
  <c r="K87" i="13"/>
  <c r="P88" i="13"/>
  <c r="O89" i="13"/>
  <c r="N90" i="13"/>
  <c r="N91" i="13"/>
  <c r="N92" i="13"/>
  <c r="N93" i="13"/>
  <c r="N94" i="13"/>
  <c r="N95" i="13"/>
  <c r="N96" i="13"/>
  <c r="P43" i="13"/>
  <c r="P46" i="13"/>
  <c r="K49" i="13"/>
  <c r="K51" i="13"/>
  <c r="K53" i="13"/>
  <c r="K55" i="13"/>
  <c r="K57" i="13"/>
  <c r="K59" i="13"/>
  <c r="K61" i="13"/>
  <c r="O62" i="13"/>
  <c r="M63" i="13"/>
  <c r="K64" i="13"/>
  <c r="P65" i="13"/>
  <c r="O66" i="13"/>
  <c r="M68" i="13"/>
  <c r="L69" i="13"/>
  <c r="K70" i="13"/>
  <c r="P71" i="13"/>
  <c r="O72" i="13"/>
  <c r="M74" i="13"/>
  <c r="L75" i="13"/>
  <c r="K76" i="13"/>
  <c r="P77" i="13"/>
  <c r="O78" i="13"/>
  <c r="M80" i="13"/>
  <c r="L81" i="13"/>
  <c r="K82" i="13"/>
  <c r="P83" i="13"/>
  <c r="O84" i="13"/>
  <c r="M86" i="13"/>
  <c r="L87" i="13"/>
  <c r="K88" i="13"/>
  <c r="P89" i="13"/>
  <c r="O90" i="13"/>
  <c r="O91" i="13"/>
  <c r="O92" i="13"/>
  <c r="O93" i="13"/>
  <c r="O94" i="13"/>
  <c r="O95" i="13"/>
  <c r="O96" i="13"/>
  <c r="P15" i="13"/>
  <c r="P21" i="13"/>
  <c r="P27" i="13"/>
  <c r="P33" i="13"/>
  <c r="P39" i="13"/>
  <c r="O42" i="13"/>
  <c r="O45" i="13"/>
  <c r="O48" i="13"/>
  <c r="O50" i="13"/>
  <c r="O52" i="13"/>
  <c r="O54" i="13"/>
  <c r="O56" i="13"/>
  <c r="O58" i="13"/>
  <c r="O60" i="13"/>
  <c r="P62" i="13"/>
  <c r="L64" i="13"/>
  <c r="K65" i="13"/>
  <c r="P66" i="13"/>
  <c r="O67" i="13"/>
  <c r="M69" i="13"/>
  <c r="L70" i="13"/>
  <c r="K71" i="13"/>
  <c r="P72" i="13"/>
  <c r="O73" i="13"/>
  <c r="M75" i="13"/>
  <c r="L76" i="13"/>
  <c r="K77" i="13"/>
  <c r="P78" i="13"/>
  <c r="O79" i="13"/>
  <c r="M81" i="13"/>
  <c r="L82" i="13"/>
  <c r="K83" i="13"/>
  <c r="P84" i="13"/>
  <c r="O85" i="13"/>
  <c r="M87" i="13"/>
  <c r="L88" i="13"/>
  <c r="K89" i="13"/>
  <c r="P90" i="13"/>
  <c r="P91" i="13"/>
  <c r="P92" i="13"/>
  <c r="P93" i="13"/>
  <c r="P94" i="13"/>
  <c r="P95" i="13"/>
  <c r="P96" i="13"/>
  <c r="B18" i="7"/>
  <c r="B20" i="7"/>
  <c r="B37" i="7"/>
  <c r="B36" i="7"/>
  <c r="B33" i="7"/>
  <c r="B31" i="7"/>
  <c r="B24" i="4" l="1"/>
  <c r="B25" i="4"/>
  <c r="B26" i="4"/>
  <c r="B27" i="4"/>
  <c r="B28" i="4"/>
  <c r="B29" i="4"/>
  <c r="B37" i="4"/>
  <c r="B31" i="4"/>
  <c r="B33" i="4"/>
  <c r="B35" i="4"/>
  <c r="B36" i="4"/>
  <c r="B7" i="4"/>
  <c r="B8" i="4"/>
  <c r="B9" i="4"/>
  <c r="B10" i="4"/>
  <c r="B11" i="4"/>
  <c r="B12" i="4"/>
  <c r="B13" i="4"/>
  <c r="B14" i="4"/>
  <c r="B15" i="4"/>
  <c r="B16" i="4"/>
  <c r="B18" i="4"/>
  <c r="B20" i="4"/>
  <c r="B22" i="4"/>
  <c r="D6" i="9" l="1"/>
  <c r="C6" i="9"/>
  <c r="B6" i="9"/>
  <c r="D7" i="9"/>
  <c r="C7" i="9"/>
  <c r="B7" i="9"/>
  <c r="E7" i="9" l="1"/>
  <c r="D37" i="7"/>
  <c r="D36" i="7"/>
  <c r="C36" i="7"/>
  <c r="C37" i="7"/>
  <c r="D35" i="7"/>
  <c r="C35" i="7"/>
  <c r="D33" i="7"/>
  <c r="C33" i="7"/>
  <c r="D31" i="7"/>
  <c r="C31" i="7"/>
  <c r="D29" i="7"/>
  <c r="C29" i="7"/>
  <c r="D28" i="7"/>
  <c r="D27" i="7"/>
  <c r="D26" i="7"/>
  <c r="D25" i="7"/>
  <c r="D24" i="7"/>
  <c r="C28" i="7"/>
  <c r="C27" i="7"/>
  <c r="C26" i="7"/>
  <c r="C25" i="7"/>
  <c r="C24" i="7"/>
  <c r="D7" i="7"/>
  <c r="D8" i="7"/>
  <c r="D9" i="7"/>
  <c r="D10" i="7"/>
  <c r="D11" i="7"/>
  <c r="D12" i="7"/>
  <c r="D13" i="7"/>
  <c r="D14" i="7"/>
  <c r="D15" i="7"/>
  <c r="D16" i="7"/>
  <c r="D18" i="7"/>
  <c r="D20" i="7"/>
  <c r="D22" i="7"/>
  <c r="C7" i="7"/>
  <c r="C8" i="7"/>
  <c r="C9" i="7"/>
  <c r="C10" i="7"/>
  <c r="C11" i="7"/>
  <c r="C12" i="7"/>
  <c r="C13" i="7"/>
  <c r="C14" i="7"/>
  <c r="C15" i="7"/>
  <c r="C16" i="7"/>
  <c r="C18" i="7"/>
  <c r="C20" i="7"/>
  <c r="C22" i="7"/>
  <c r="D24" i="3"/>
  <c r="D26" i="3"/>
  <c r="D27" i="3"/>
  <c r="D28" i="3"/>
  <c r="D29" i="3"/>
  <c r="D30" i="3"/>
  <c r="D31" i="3"/>
  <c r="D34" i="3"/>
  <c r="D35" i="3"/>
  <c r="D37" i="3"/>
  <c r="D38" i="3"/>
  <c r="D39" i="3"/>
  <c r="D41" i="3"/>
  <c r="D22" i="3"/>
  <c r="D8" i="3"/>
  <c r="D9" i="3"/>
  <c r="D10" i="3"/>
  <c r="D11" i="3"/>
  <c r="D12" i="3"/>
  <c r="D13" i="3"/>
  <c r="D14" i="3"/>
  <c r="D15" i="3"/>
  <c r="D16" i="3"/>
  <c r="D7" i="3"/>
  <c r="D18" i="3"/>
  <c r="C26" i="3"/>
  <c r="C27" i="3"/>
  <c r="C28" i="3"/>
  <c r="C29" i="3"/>
  <c r="C30" i="3"/>
  <c r="C31" i="3"/>
  <c r="C34" i="3"/>
  <c r="C35" i="3"/>
  <c r="C37" i="3"/>
  <c r="C38" i="3"/>
  <c r="C39" i="3"/>
  <c r="C41" i="3"/>
  <c r="C24" i="3"/>
  <c r="C20" i="3"/>
  <c r="C10" i="3"/>
  <c r="C11" i="3"/>
  <c r="C12" i="3"/>
  <c r="C13" i="3"/>
  <c r="C14" i="3"/>
  <c r="C15" i="3"/>
  <c r="C16" i="3"/>
  <c r="C8" i="3"/>
  <c r="C9" i="3"/>
  <c r="C7" i="3"/>
  <c r="C18" i="3"/>
  <c r="B26" i="3"/>
  <c r="B27" i="3"/>
  <c r="B28" i="3"/>
  <c r="B29" i="3"/>
  <c r="B30" i="3"/>
  <c r="B31" i="3"/>
  <c r="B34" i="3"/>
  <c r="B35" i="3"/>
  <c r="B38" i="3"/>
  <c r="B39" i="3"/>
  <c r="B41" i="3"/>
  <c r="B8" i="3"/>
  <c r="B9" i="3"/>
  <c r="B10" i="3"/>
  <c r="B11" i="3"/>
  <c r="B12" i="3"/>
  <c r="B13" i="3"/>
  <c r="B14" i="3"/>
  <c r="B15" i="3"/>
  <c r="B16" i="3"/>
  <c r="B7" i="3"/>
  <c r="B24" i="3"/>
  <c r="B20" i="3"/>
  <c r="B22" i="3"/>
  <c r="B35" i="7" l="1"/>
  <c r="B37" i="3"/>
  <c r="B18" i="3"/>
  <c r="D24" i="4"/>
  <c r="D25" i="4"/>
  <c r="D26" i="4"/>
  <c r="D27" i="4"/>
  <c r="D28" i="4"/>
  <c r="D29" i="4"/>
  <c r="D31" i="4"/>
  <c r="D33" i="4"/>
  <c r="D37" i="4"/>
  <c r="D36" i="4"/>
  <c r="D35" i="4"/>
  <c r="C37" i="4"/>
  <c r="C36" i="4"/>
  <c r="C35" i="4"/>
  <c r="C31" i="4"/>
  <c r="C33" i="4"/>
  <c r="C29" i="4"/>
  <c r="C28" i="4"/>
  <c r="C27" i="4"/>
  <c r="C26" i="4"/>
  <c r="C25" i="4"/>
  <c r="C24" i="4"/>
  <c r="D8" i="4"/>
  <c r="D9" i="4"/>
  <c r="D10" i="4"/>
  <c r="D11" i="4"/>
  <c r="D12" i="4"/>
  <c r="D13" i="4"/>
  <c r="D14" i="4"/>
  <c r="D15" i="4"/>
  <c r="D16" i="4"/>
  <c r="D7" i="4"/>
  <c r="D18" i="4"/>
  <c r="D20" i="4"/>
  <c r="D22" i="4"/>
  <c r="C22" i="4"/>
  <c r="C8" i="4"/>
  <c r="C9" i="4"/>
  <c r="C10" i="4"/>
  <c r="C11" i="4"/>
  <c r="C12" i="4"/>
  <c r="C13" i="4"/>
  <c r="C14" i="4"/>
  <c r="C15" i="4"/>
  <c r="C16" i="4"/>
  <c r="C7" i="4"/>
  <c r="C18" i="4"/>
  <c r="C20" i="4"/>
  <c r="E19" i="5"/>
  <c r="E18" i="5"/>
  <c r="E15" i="5"/>
  <c r="E14" i="5"/>
  <c r="E10" i="5"/>
  <c r="E11" i="5"/>
  <c r="E12" i="5"/>
  <c r="E9" i="5"/>
  <c r="C19" i="5"/>
  <c r="C18" i="5"/>
  <c r="C15" i="5"/>
  <c r="C14" i="5"/>
  <c r="C10" i="5"/>
  <c r="C11" i="5"/>
  <c r="C12" i="5"/>
  <c r="C9" i="5"/>
  <c r="B19" i="5"/>
  <c r="B18" i="5"/>
  <c r="B15" i="5"/>
  <c r="B14" i="5"/>
  <c r="B12" i="5"/>
  <c r="B11" i="5"/>
  <c r="B10" i="5"/>
  <c r="B9" i="5"/>
  <c r="D11" i="5"/>
  <c r="D10" i="5"/>
  <c r="D9" i="5"/>
  <c r="D12" i="5"/>
  <c r="D19" i="5"/>
  <c r="D18" i="5"/>
  <c r="D14" i="5"/>
  <c r="D15" i="5"/>
  <c r="D6" i="8"/>
  <c r="C6" i="8"/>
  <c r="B6" i="8"/>
  <c r="E16" i="6" l="1"/>
  <c r="E15" i="6"/>
  <c r="E14" i="6"/>
  <c r="E13" i="6"/>
  <c r="E12" i="6"/>
  <c r="E11" i="6"/>
  <c r="E10" i="6"/>
  <c r="E9" i="6"/>
  <c r="E8" i="6"/>
  <c r="E7" i="6" l="1"/>
  <c r="E20" i="6"/>
  <c r="C20" i="6"/>
  <c r="C8" i="6"/>
  <c r="C9" i="6"/>
  <c r="C10" i="6"/>
  <c r="C11" i="6"/>
  <c r="C12" i="6"/>
  <c r="C13" i="6"/>
  <c r="C14" i="6"/>
  <c r="C15" i="6"/>
  <c r="C16" i="6"/>
  <c r="C7" i="6"/>
  <c r="B20" i="6"/>
  <c r="B8" i="6"/>
  <c r="B9" i="6"/>
  <c r="B10" i="6"/>
  <c r="B11" i="6"/>
  <c r="B12" i="6"/>
  <c r="B13" i="6"/>
  <c r="B14" i="6"/>
  <c r="B15" i="6"/>
  <c r="B16" i="6"/>
  <c r="B7" i="6"/>
  <c r="D20" i="6"/>
  <c r="D16" i="6"/>
  <c r="D15" i="6"/>
  <c r="D14" i="6"/>
  <c r="D13" i="6"/>
  <c r="D12" i="6"/>
  <c r="D11" i="6"/>
  <c r="D10" i="6"/>
  <c r="D9" i="6"/>
  <c r="D8" i="6"/>
  <c r="D7" i="6"/>
  <c r="B5" i="8"/>
  <c r="C5" i="8"/>
  <c r="D5" i="8"/>
  <c r="E5" i="8" l="1"/>
  <c r="D18" i="6"/>
  <c r="D5" i="9" l="1"/>
  <c r="C5" i="9"/>
  <c r="B5" i="9"/>
  <c r="E5" i="9" l="1"/>
  <c r="E8" i="5"/>
  <c r="E7" i="5" s="1"/>
  <c r="E17" i="5"/>
  <c r="D8" i="5"/>
  <c r="D7" i="5" s="1"/>
  <c r="D17" i="5"/>
  <c r="C8" i="5"/>
  <c r="C7" i="5" s="1"/>
  <c r="C17" i="5"/>
  <c r="E18" i="6"/>
  <c r="E23" i="6" s="1"/>
  <c r="D23" i="6"/>
  <c r="B22" i="7"/>
  <c r="B8" i="5"/>
  <c r="B7" i="5" s="1"/>
  <c r="B17" i="5"/>
  <c r="C18" i="6"/>
  <c r="C23" i="6" s="1"/>
  <c r="B18" i="6"/>
  <c r="B23" i="6" s="1"/>
  <c r="C22" i="5" l="1"/>
  <c r="B22" i="5"/>
  <c r="E22" i="5"/>
  <c r="D22" i="5"/>
</calcChain>
</file>

<file path=xl/sharedStrings.xml><?xml version="1.0" encoding="utf-8"?>
<sst xmlns="http://schemas.openxmlformats.org/spreadsheetml/2006/main" count="567" uniqueCount="268">
  <si>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</si>
  <si>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</si>
  <si>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</si>
  <si>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</si>
  <si>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</si>
  <si>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</si>
  <si>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</si>
  <si>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</si>
  <si>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</si>
  <si>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</si>
  <si>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</si>
  <si>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</si>
  <si>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</si>
  <si>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</si>
  <si>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</si>
  <si>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</si>
  <si>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</si>
  <si>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</si>
  <si>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</si>
  <si>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</si>
  <si>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</si>
  <si>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</si>
  <si>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</si>
  <si>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</si>
  <si>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</si>
  <si>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</si>
  <si>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</si>
  <si>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</si>
  <si>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</si>
  <si>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</si>
  <si>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</si>
  <si>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</si>
  <si>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</si>
  <si>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</si>
  <si>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</si>
  <si>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</si>
  <si>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</si>
  <si>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</si>
  <si>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</si>
  <si>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</si>
  <si>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</si>
  <si>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</si>
  <si>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</si>
  <si>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</si>
  <si>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</si>
  <si>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</si>
  <si>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</si>
  <si>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</si>
  <si>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</si>
  <si>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</si>
  <si>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</si>
  <si>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</si>
  <si>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</si>
  <si>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</si>
  <si>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</si>
  <si>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</si>
  <si>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</si>
  <si>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</si>
  <si>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</si>
  <si>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</si>
  <si>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</si>
  <si>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</si>
  <si>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</si>
  <si>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</si>
  <si>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</si>
  <si>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</si>
  <si>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</si>
  <si>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</si>
  <si>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</si>
  <si>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</si>
  <si>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</si>
  <si>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</si>
  <si>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</si>
  <si>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Agricultura</t>
  </si>
  <si>
    <t>Industrie</t>
  </si>
  <si>
    <t>Constructii</t>
  </si>
  <si>
    <t>Servicii</t>
  </si>
  <si>
    <t>Produs intern brut</t>
  </si>
  <si>
    <t>Impozite nete pe produs</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</si>
  <si>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</si>
  <si>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</si>
  <si>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</si>
  <si>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</si>
  <si>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</si>
  <si>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</si>
  <si>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</si>
  <si>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</si>
  <si>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</si>
  <si>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</si>
  <si>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</si>
  <si>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</si>
  <si>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</si>
  <si>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</si>
  <si>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</si>
  <si>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</si>
  <si>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</si>
  <si>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</si>
  <si>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</si>
  <si>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</si>
  <si>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</si>
  <si>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</si>
  <si>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</si>
  <si>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</si>
  <si>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</si>
  <si>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</si>
  <si>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</si>
  <si>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</si>
  <si>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</si>
  <si>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</si>
  <si>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</si>
  <si>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</si>
  <si>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</si>
  <si>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</si>
  <si>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</si>
  <si>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</si>
  <si>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</si>
  <si>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</si>
  <si>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</si>
  <si>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</si>
  <si>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</si>
  <si>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</si>
  <si>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 xml:space="preserve">        Cheltuiala pentru consumul final al
        instituţiilor fără scop lucrativ în
        serviciul gospodăriilor populaţiei</t>
  </si>
  <si>
    <t>Milioane lei, preţuri curente</t>
  </si>
  <si>
    <t>In % faţă de perioada corespunzătoare din anul precedent</t>
  </si>
  <si>
    <t>In % faţă de trimestrul precedent</t>
  </si>
  <si>
    <t>2015T2</t>
  </si>
  <si>
    <t>1.I-30.IX</t>
  </si>
  <si>
    <t>2015T3</t>
  </si>
  <si>
    <t>2015T4</t>
  </si>
  <si>
    <t>2016T1</t>
  </si>
  <si>
    <t>2016T2</t>
  </si>
  <si>
    <t>2016T3</t>
  </si>
  <si>
    <t>Activități profesionale, științifice și tehnice;
activități de servicii administrative și activități de servicii suport</t>
  </si>
  <si>
    <t>Contribuţia la formarea PIB - %</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</si>
  <si>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</si>
  <si>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</si>
  <si>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</si>
  <si>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</si>
  <si>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</si>
  <si>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</si>
  <si>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</si>
  <si>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</si>
  <si>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</si>
  <si>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</si>
  <si>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</si>
  <si>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</si>
  <si>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</si>
  <si>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</si>
  <si>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</si>
  <si>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</si>
  <si>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</si>
  <si>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</si>
  <si>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</si>
  <si>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</si>
  <si>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</si>
  <si>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</si>
  <si>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2022T2</t>
  </si>
  <si>
    <t>2022T3</t>
  </si>
  <si>
    <t>Grafic 1:Produsul intern brut trimestrial al Romaniei, in perioada 2000-2022 (date ajustate sezonier)
             (media trimestriala a anului 2000=100)</t>
  </si>
  <si>
    <t>Tabel 2: Produsul intern brut trimestrial, în perioada 1.I-30.IX 2022 - serie ajustată sezonier</t>
  </si>
  <si>
    <t>Tabel 5: Contribuţia categoriilor de utilizări la formarea şi creşterea Produsului intern brut,
                 în trimestrul III şi perioada 1.I-30.IX 2022</t>
  </si>
  <si>
    <t>Tabel 6: PRODUSUL INTERN BRUT PE CATEGORII DE RESURSE ŞI UTILIZĂRI, ÎN TRIMESTRUL III 2022</t>
  </si>
  <si>
    <t>Indici de volum
 – în % faţă de trimestrul III 2021</t>
  </si>
  <si>
    <t>Indici de preţ  
– în % faţă de trimestrul III 2021</t>
  </si>
  <si>
    <t>Tabel 7: PRODUSUL INTERN BRUT PE CATEGORII DE RESURSE ŞI UTILIZĂRI, ÎN TRIMESTRUL III 2022</t>
  </si>
  <si>
    <t>Indici de volum
 – în % faţă de trimestrul II 2022</t>
  </si>
  <si>
    <t>Indici de preţ  
– în % faţă de trimestrul II 2022</t>
  </si>
  <si>
    <t>01.I-30.IX</t>
  </si>
  <si>
    <t>0101L SA_ESA2010 Questionnaire 0101 - Gross value added at basic prices and gross domestic product at market prices</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</si>
  <si>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</si>
  <si>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</si>
  <si>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</si>
  <si>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</si>
  <si>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</si>
  <si>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</si>
  <si>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</si>
  <si>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</si>
  <si>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</si>
  <si>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</si>
  <si>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</si>
  <si>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</si>
  <si>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</si>
  <si>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</si>
  <si>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</si>
  <si>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</si>
  <si>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</si>
  <si>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</si>
  <si>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</si>
  <si>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</si>
  <si>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</si>
  <si>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</si>
  <si>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</si>
  <si>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</si>
  <si>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</si>
  <si>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</si>
  <si>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</si>
  <si>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</si>
  <si>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</si>
  <si>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</si>
  <si>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</si>
  <si>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</si>
  <si>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</si>
  <si>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</si>
  <si>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</si>
  <si>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</si>
  <si>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</si>
  <si>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</si>
  <si>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</si>
  <si>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</si>
  <si>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</si>
  <si>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</si>
  <si>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</si>
  <si>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</si>
  <si>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</si>
  <si>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</si>
  <si>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</si>
  <si>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</si>
  <si>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</si>
  <si>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</si>
  <si>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</si>
  <si>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</si>
  <si>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</si>
  <si>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</si>
  <si>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</si>
  <si>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</si>
  <si>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</si>
  <si>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</si>
  <si>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</si>
  <si>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</si>
  <si>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</si>
  <si>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</si>
  <si>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</si>
  <si>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</si>
  <si>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</si>
  <si>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</si>
  <si>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</si>
  <si>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</si>
  <si>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</si>
  <si>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</si>
  <si>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</si>
  <si>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</si>
  <si>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</si>
  <si>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</si>
  <si>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</si>
  <si>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</si>
  <si>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</si>
  <si>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</si>
  <si>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</si>
  <si>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</si>
  <si>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</si>
  <si>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</si>
  <si>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</si>
  <si>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</si>
  <si>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</si>
  <si>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</si>
  <si>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</si>
  <si>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</si>
  <si>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</si>
  <si>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</si>
  <si>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</si>
  <si>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Tabel 3: Produsul intern brut trimestrial, în perioada 01.I-30.IX 2022 - serie brută</t>
  </si>
  <si>
    <t>Tabel 4: Contribuţia categoriilor de resurse la formarea şi creşterea Produsului intern brut,
                 în  trimestrul III şi perioada 01.I-30.IX 2022</t>
  </si>
  <si>
    <t>Tabel 8: PRODUSUL INTERN BRUT PE CATEGORII DE RESURSE ŞI UTILIZĂRI, ÎN PERIOADA 01.I-30.IX 2022</t>
  </si>
  <si>
    <t>Indici de volum
 – în % faţă de perioada
 01.I-30.IX 2021</t>
  </si>
  <si>
    <t>Indici de preţ  
– în % faţă de perioada
 01.I-30.IX 2021</t>
  </si>
  <si>
    <t>2021T5</t>
  </si>
  <si>
    <t>2021T6</t>
  </si>
  <si>
    <t>2021T7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</si>
</sst>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s>
  <cellStyleXfs count="4">
    <xf numFmtId="0" fontId="0" fillId="0" borderId="0"/>
    <xf numFmtId="0" fontId="3" fillId="0" borderId="0"/>
    <xf numFmtId="0" fontId="2" fillId="0" borderId="0"/>
    <xf numFmtId="0" fontId="2" fillId="0" borderId="0"/>
  </cellStyleXfs>
  <cellXfs count="193">
    <xf numFmtId="0" fontId="0" fillId="0" borderId="0" xfId="0"/>
    <xf numFmtId="0" fontId="5" fillId="0" borderId="0" xfId="0" applyFont="1"/>
    <xf numFmtId="0" fontId="5" fillId="0" borderId="0" xfId="0" applyFont="1" applyBorder="1"/>
    <xf numFmtId="0" fontId="5" fillId="0" borderId="1" xfId="0" applyFont="1" applyBorder="1"/>
    <xf numFmtId="0" fontId="5" fillId="0" borderId="2" xfId="0" applyFont="1" applyBorder="1" applyAlignment="1">
      <alignment vertical="center"/>
    </xf>
    <xf numFmtId="0" fontId="4" fillId="0" borderId="4" xfId="0" applyFont="1" applyFill="1" applyBorder="1"/>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xf numFmtId="0" fontId="4" fillId="0" borderId="9" xfId="0" applyFont="1" applyFill="1" applyBorder="1" applyAlignment="1">
      <alignment horizontal="center"/>
    </xf>
    <xf numFmtId="0" fontId="4" fillId="0" borderId="6" xfId="0" applyFont="1" applyFill="1" applyBorder="1"/>
    <xf numFmtId="0" fontId="4" fillId="0" borderId="10" xfId="0" applyFont="1" applyFill="1" applyBorder="1" applyAlignment="1">
      <alignment horizontal="center"/>
    </xf>
    <xf numFmtId="0" fontId="4" fillId="0" borderId="11" xfId="0" applyFont="1" applyFill="1" applyBorder="1"/>
    <xf numFmtId="0" fontId="4" fillId="0" borderId="12" xfId="0" applyFont="1" applyFill="1" applyBorder="1" applyAlignment="1">
      <alignment horizontal="center"/>
    </xf>
    <xf numFmtId="0" fontId="6" fillId="0" borderId="0" xfId="0" applyFont="1" applyAlignment="1">
      <alignment horizontal="right"/>
    </xf>
    <xf numFmtId="0" fontId="7" fillId="0" borderId="7" xfId="0" applyFont="1" applyBorder="1" applyAlignment="1">
      <alignment vertical="top" wrapText="1"/>
    </xf>
    <xf numFmtId="0" fontId="7" fillId="0" borderId="7" xfId="0" applyFont="1" applyBorder="1" applyAlignment="1">
      <alignment horizontal="center" vertical="top" wrapText="1"/>
    </xf>
    <xf numFmtId="0" fontId="7" fillId="0" borderId="10" xfId="0" applyFont="1" applyBorder="1" applyAlignment="1">
      <alignment vertical="top" wrapText="1"/>
    </xf>
    <xf numFmtId="0" fontId="7" fillId="0" borderId="10" xfId="0" applyFont="1" applyBorder="1" applyAlignment="1">
      <alignment horizontal="left" vertical="top" wrapText="1" indent="1"/>
    </xf>
    <xf numFmtId="164" fontId="7" fillId="0" borderId="10" xfId="0" applyNumberFormat="1" applyFont="1" applyFill="1" applyBorder="1" applyAlignment="1">
      <alignment horizontal="right" wrapText="1" indent="2"/>
    </xf>
    <xf numFmtId="0" fontId="8" fillId="0" borderId="10" xfId="0" applyFont="1" applyBorder="1" applyAlignment="1">
      <alignment horizontal="left" wrapText="1" indent="1"/>
    </xf>
    <xf numFmtId="0" fontId="7" fillId="0" borderId="10" xfId="0" applyFont="1" applyBorder="1" applyAlignment="1">
      <alignment horizontal="left" wrapText="1" indent="1"/>
    </xf>
    <xf numFmtId="0" fontId="9" fillId="0" borderId="10" xfId="0" applyFont="1" applyBorder="1" applyAlignment="1">
      <alignment horizontal="left" vertical="top" wrapText="1" indent="1"/>
    </xf>
    <xf numFmtId="0" fontId="8" fillId="0" borderId="10" xfId="0" applyFont="1" applyBorder="1" applyAlignment="1">
      <alignment wrapText="1"/>
    </xf>
    <xf numFmtId="164" fontId="7" fillId="0" borderId="10" xfId="0" applyNumberFormat="1" applyFont="1" applyBorder="1" applyAlignment="1">
      <alignment horizontal="right" wrapText="1" indent="2"/>
    </xf>
    <xf numFmtId="164" fontId="7" fillId="0" borderId="10" xfId="0" applyNumberFormat="1" applyFont="1" applyBorder="1" applyAlignment="1">
      <alignment horizontal="left" vertical="top" wrapText="1" indent="1"/>
    </xf>
    <xf numFmtId="0" fontId="7" fillId="0" borderId="10" xfId="0" applyFont="1" applyBorder="1" applyAlignment="1">
      <alignment horizontal="left" vertical="top" wrapText="1" indent="2"/>
    </xf>
    <xf numFmtId="0" fontId="7" fillId="0" borderId="10" xfId="0" applyFont="1" applyBorder="1" applyAlignment="1">
      <alignment horizontal="left" vertical="top" wrapText="1" indent="3"/>
    </xf>
    <xf numFmtId="0" fontId="8" fillId="0" borderId="10" xfId="0" applyFont="1" applyBorder="1" applyAlignment="1">
      <alignment horizontal="left" vertical="top" wrapText="1" indent="2"/>
    </xf>
    <xf numFmtId="0" fontId="7" fillId="0" borderId="10" xfId="0" applyFont="1" applyFill="1" applyBorder="1" applyAlignment="1">
      <alignment horizontal="left" vertical="top" wrapText="1" indent="1"/>
    </xf>
    <xf numFmtId="0" fontId="9" fillId="0" borderId="10" xfId="0" applyFont="1" applyBorder="1" applyAlignment="1">
      <alignment horizontal="left" vertical="top" wrapText="1" indent="2"/>
    </xf>
    <xf numFmtId="164" fontId="7" fillId="0" borderId="10" xfId="0" quotePrefix="1" applyNumberFormat="1" applyFont="1" applyFill="1" applyBorder="1" applyAlignment="1">
      <alignment horizontal="right" wrapText="1" indent="2"/>
    </xf>
    <xf numFmtId="164" fontId="5" fillId="0" borderId="0" xfId="0" applyNumberFormat="1" applyFont="1"/>
    <xf numFmtId="164" fontId="9" fillId="0" borderId="9" xfId="0" applyNumberFormat="1" applyFont="1" applyBorder="1" applyAlignment="1">
      <alignment horizontal="left" vertical="top" wrapText="1" indent="1"/>
    </xf>
    <xf numFmtId="0" fontId="7" fillId="0" borderId="0" xfId="0" applyFont="1" applyBorder="1"/>
    <xf numFmtId="0" fontId="7" fillId="0" borderId="0" xfId="0" applyFont="1"/>
    <xf numFmtId="0" fontId="6" fillId="2" borderId="7" xfId="0" applyFont="1" applyFill="1" applyBorder="1" applyAlignment="1">
      <alignment horizontal="left" vertical="center" wrapText="1"/>
    </xf>
    <xf numFmtId="164" fontId="6" fillId="2" borderId="7" xfId="0" applyNumberFormat="1" applyFont="1" applyFill="1" applyBorder="1" applyAlignment="1">
      <alignment horizontal="right" vertical="center" wrapText="1" indent="2"/>
    </xf>
    <xf numFmtId="164" fontId="7" fillId="0" borderId="0" xfId="0" applyNumberFormat="1" applyFont="1"/>
    <xf numFmtId="164" fontId="7" fillId="0" borderId="0" xfId="0" applyNumberFormat="1" applyFont="1" applyBorder="1"/>
    <xf numFmtId="0" fontId="6" fillId="0" borderId="0" xfId="0" applyFont="1" applyFill="1" applyAlignment="1">
      <alignment horizontal="right"/>
    </xf>
    <xf numFmtId="0" fontId="7" fillId="0" borderId="7" xfId="0" applyFont="1" applyFill="1" applyBorder="1" applyAlignment="1">
      <alignment vertical="top" wrapText="1"/>
    </xf>
    <xf numFmtId="0" fontId="7" fillId="0" borderId="7" xfId="0" applyFont="1" applyFill="1" applyBorder="1" applyAlignment="1">
      <alignment horizontal="center" vertical="top" wrapText="1"/>
    </xf>
    <xf numFmtId="0" fontId="7" fillId="0" borderId="10" xfId="0" applyFont="1" applyFill="1" applyBorder="1" applyAlignment="1">
      <alignment vertical="top" wrapText="1"/>
    </xf>
    <xf numFmtId="0" fontId="7" fillId="0" borderId="10" xfId="0" applyFont="1" applyFill="1" applyBorder="1" applyAlignment="1">
      <alignment horizontal="right" wrapText="1" indent="2"/>
    </xf>
    <xf numFmtId="0" fontId="8" fillId="0" borderId="10" xfId="0" applyFont="1" applyFill="1" applyBorder="1" applyAlignment="1">
      <alignment horizontal="left" wrapText="1" indent="1"/>
    </xf>
    <xf numFmtId="0" fontId="7" fillId="0" borderId="10" xfId="0" applyFont="1" applyFill="1" applyBorder="1" applyAlignment="1">
      <alignment horizontal="left" wrapText="1" indent="1"/>
    </xf>
    <xf numFmtId="0" fontId="9" fillId="0" borderId="10" xfId="0" applyFont="1" applyFill="1" applyBorder="1" applyAlignment="1">
      <alignment horizontal="left" vertical="top" wrapText="1" indent="1"/>
    </xf>
    <xf numFmtId="0" fontId="8" fillId="0" borderId="10" xfId="0" applyFont="1" applyFill="1" applyBorder="1" applyAlignment="1">
      <alignment wrapText="1"/>
    </xf>
    <xf numFmtId="164" fontId="7" fillId="0" borderId="10" xfId="0" applyNumberFormat="1" applyFont="1" applyFill="1" applyBorder="1" applyAlignment="1">
      <alignment horizontal="left" vertical="top" wrapText="1" indent="1"/>
    </xf>
    <xf numFmtId="0" fontId="7" fillId="0" borderId="10" xfId="0" applyFont="1" applyFill="1" applyBorder="1" applyAlignment="1">
      <alignment horizontal="left" vertical="top" wrapText="1" indent="2"/>
    </xf>
    <xf numFmtId="0" fontId="7" fillId="0" borderId="10" xfId="0" applyFont="1" applyFill="1" applyBorder="1" applyAlignment="1">
      <alignment horizontal="left" vertical="top" wrapText="1" indent="3"/>
    </xf>
    <xf numFmtId="0" fontId="8" fillId="0" borderId="10" xfId="0" applyFont="1" applyFill="1" applyBorder="1" applyAlignment="1">
      <alignment horizontal="left" vertical="top" wrapText="1" indent="2"/>
    </xf>
    <xf numFmtId="0" fontId="9" fillId="0" borderId="10" xfId="0" applyFont="1" applyFill="1" applyBorder="1" applyAlignment="1">
      <alignment horizontal="left" vertical="top" wrapText="1" indent="2"/>
    </xf>
    <xf numFmtId="164" fontId="9" fillId="0" borderId="9" xfId="0" applyNumberFormat="1" applyFont="1" applyFill="1" applyBorder="1" applyAlignment="1">
      <alignment horizontal="left" vertical="top" wrapText="1" indent="1"/>
    </xf>
    <xf numFmtId="164" fontId="7" fillId="0" borderId="9" xfId="0" applyNumberFormat="1" applyFont="1" applyFill="1" applyBorder="1" applyAlignment="1">
      <alignment horizontal="right" wrapText="1" indent="2"/>
    </xf>
    <xf numFmtId="0" fontId="7" fillId="0" borderId="0" xfId="0" applyFont="1" applyFill="1" applyBorder="1"/>
    <xf numFmtId="164" fontId="7" fillId="0" borderId="0" xfId="0" applyNumberFormat="1" applyFont="1" applyFill="1" applyBorder="1"/>
    <xf numFmtId="0" fontId="5" fillId="0" borderId="13" xfId="0" applyFont="1" applyBorder="1"/>
    <xf numFmtId="0" fontId="5" fillId="2" borderId="14" xfId="0" applyFont="1" applyFill="1" applyBorder="1"/>
    <xf numFmtId="0" fontId="5" fillId="0" borderId="15" xfId="0" applyFont="1" applyBorder="1"/>
    <xf numFmtId="0" fontId="5" fillId="0" borderId="16" xfId="0" applyFont="1" applyBorder="1"/>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5" fillId="0" borderId="18" xfId="0" applyFont="1" applyBorder="1"/>
    <xf numFmtId="164" fontId="4" fillId="0" borderId="19" xfId="0" applyNumberFormat="1" applyFont="1" applyBorder="1" applyAlignment="1">
      <alignment horizontal="right" vertical="center" indent="2"/>
    </xf>
    <xf numFmtId="164" fontId="4" fillId="0" borderId="13" xfId="0" applyNumberFormat="1" applyFont="1" applyBorder="1" applyAlignment="1">
      <alignment horizontal="right" vertical="center" indent="2"/>
    </xf>
    <xf numFmtId="164" fontId="4" fillId="0" borderId="18" xfId="0" applyNumberFormat="1" applyFont="1" applyFill="1" applyBorder="1" applyAlignment="1">
      <alignment vertical="justify"/>
    </xf>
    <xf numFmtId="164" fontId="5" fillId="0" borderId="18" xfId="0" applyNumberFormat="1" applyFont="1" applyFill="1" applyBorder="1" applyAlignment="1">
      <alignment vertical="justify" wrapText="1"/>
    </xf>
    <xf numFmtId="164" fontId="5" fillId="0" borderId="19" xfId="0" applyNumberFormat="1" applyFont="1" applyFill="1" applyBorder="1" applyAlignment="1">
      <alignment horizontal="right" indent="2"/>
    </xf>
    <xf numFmtId="164" fontId="5" fillId="0" borderId="13" xfId="0" applyNumberFormat="1" applyFont="1" applyFill="1" applyBorder="1" applyAlignment="1">
      <alignment horizontal="right" indent="2"/>
    </xf>
    <xf numFmtId="164" fontId="5" fillId="0" borderId="18" xfId="0" applyNumberFormat="1" applyFont="1" applyFill="1" applyBorder="1" applyAlignment="1">
      <alignment vertical="justify"/>
    </xf>
    <xf numFmtId="164" fontId="5" fillId="0" borderId="19" xfId="0" applyNumberFormat="1" applyFont="1" applyBorder="1" applyAlignment="1">
      <alignment horizontal="right" indent="2"/>
    </xf>
    <xf numFmtId="0" fontId="5" fillId="2" borderId="15" xfId="0" applyFont="1" applyFill="1" applyBorder="1"/>
    <xf numFmtId="164" fontId="5" fillId="2" borderId="20" xfId="0" applyNumberFormat="1" applyFont="1" applyFill="1" applyBorder="1" applyAlignment="1">
      <alignment horizontal="right" indent="2"/>
    </xf>
    <xf numFmtId="164" fontId="5" fillId="2" borderId="21" xfId="0" applyNumberFormat="1" applyFont="1" applyFill="1" applyBorder="1" applyAlignment="1">
      <alignment horizontal="right" indent="2"/>
    </xf>
    <xf numFmtId="0" fontId="4" fillId="2" borderId="18" xfId="0" applyFont="1" applyFill="1" applyBorder="1"/>
    <xf numFmtId="164" fontId="4" fillId="2" borderId="19" xfId="0" applyNumberFormat="1" applyFont="1" applyFill="1" applyBorder="1" applyAlignment="1">
      <alignment horizontal="right" indent="2"/>
    </xf>
    <xf numFmtId="164" fontId="4" fillId="2" borderId="13" xfId="0" applyNumberFormat="1" applyFont="1" applyFill="1" applyBorder="1" applyAlignment="1">
      <alignment horizontal="right" indent="2"/>
    </xf>
    <xf numFmtId="0" fontId="5" fillId="2" borderId="16" xfId="0" applyFont="1" applyFill="1" applyBorder="1"/>
    <xf numFmtId="164" fontId="5" fillId="2" borderId="22" xfId="0" applyNumberFormat="1" applyFont="1" applyFill="1" applyBorder="1" applyAlignment="1">
      <alignment horizontal="right" indent="2"/>
    </xf>
    <xf numFmtId="164" fontId="5" fillId="2" borderId="14" xfId="0" applyNumberFormat="1" applyFont="1" applyFill="1" applyBorder="1" applyAlignment="1">
      <alignment horizontal="right" indent="2"/>
    </xf>
    <xf numFmtId="0" fontId="5" fillId="0" borderId="18" xfId="0" applyFont="1" applyBorder="1" applyAlignment="1">
      <alignment horizontal="left" vertical="top" wrapText="1" indent="1"/>
    </xf>
    <xf numFmtId="0" fontId="4" fillId="0" borderId="18" xfId="0" applyFont="1" applyBorder="1"/>
    <xf numFmtId="0" fontId="5" fillId="0" borderId="17" xfId="0" applyFont="1" applyBorder="1"/>
    <xf numFmtId="0" fontId="5" fillId="0" borderId="22" xfId="0" applyFont="1" applyBorder="1" applyAlignment="1">
      <alignment vertical="justify"/>
    </xf>
    <xf numFmtId="0" fontId="5" fillId="0" borderId="24" xfId="0" applyFont="1" applyBorder="1" applyAlignment="1">
      <alignment vertical="center"/>
    </xf>
    <xf numFmtId="164" fontId="4" fillId="0" borderId="23" xfId="0" applyNumberFormat="1" applyFont="1" applyFill="1" applyBorder="1" applyAlignment="1">
      <alignment horizontal="center" vertical="justify"/>
    </xf>
    <xf numFmtId="164" fontId="4" fillId="0" borderId="14" xfId="0" applyNumberFormat="1" applyFont="1" applyFill="1" applyBorder="1" applyAlignment="1">
      <alignment horizontal="center" vertical="justify"/>
    </xf>
    <xf numFmtId="49" fontId="5" fillId="0" borderId="15" xfId="1" applyNumberFormat="1" applyFont="1" applyFill="1" applyBorder="1" applyAlignment="1" applyProtection="1">
      <alignment horizontal="center" vertical="center"/>
      <protection locked="0"/>
    </xf>
    <xf numFmtId="164" fontId="5" fillId="0" borderId="25" xfId="0" applyNumberFormat="1" applyFont="1" applyBorder="1" applyAlignment="1">
      <alignment horizontal="right" indent="1"/>
    </xf>
    <xf numFmtId="164" fontId="5" fillId="0" borderId="13" xfId="0" applyNumberFormat="1" applyFont="1" applyBorder="1" applyAlignment="1">
      <alignment horizontal="right" indent="1"/>
    </xf>
    <xf numFmtId="49" fontId="5" fillId="0" borderId="18" xfId="1" applyNumberFormat="1" applyFont="1" applyFill="1" applyBorder="1" applyAlignment="1" applyProtection="1">
      <alignment horizontal="center" vertical="center"/>
      <protection locked="0"/>
    </xf>
    <xf numFmtId="0" fontId="5" fillId="0" borderId="18" xfId="2" applyFont="1" applyFill="1" applyBorder="1" applyAlignment="1">
      <alignment horizontal="center"/>
    </xf>
    <xf numFmtId="0" fontId="4" fillId="0" borderId="0" xfId="0" applyFont="1"/>
    <xf numFmtId="0" fontId="4" fillId="0" borderId="0" xfId="0" applyFont="1" applyFill="1"/>
    <xf numFmtId="0" fontId="5" fillId="2" borderId="22" xfId="0" applyFont="1" applyFill="1" applyBorder="1" applyAlignment="1">
      <alignment horizontal="right" indent="2"/>
    </xf>
    <xf numFmtId="0" fontId="5" fillId="2" borderId="14" xfId="0" applyFont="1" applyFill="1" applyBorder="1" applyAlignment="1">
      <alignment horizontal="right" indent="2"/>
    </xf>
    <xf numFmtId="164" fontId="5" fillId="0" borderId="25" xfId="0" applyNumberFormat="1" applyFont="1" applyBorder="1" applyAlignment="1">
      <alignment horizontal="right" indent="2"/>
    </xf>
    <xf numFmtId="164" fontId="5" fillId="2" borderId="27" xfId="0" applyNumberFormat="1" applyFont="1" applyFill="1" applyBorder="1" applyAlignment="1">
      <alignment horizontal="right" indent="2"/>
    </xf>
    <xf numFmtId="164" fontId="4" fillId="2" borderId="25" xfId="0" applyNumberFormat="1" applyFont="1" applyFill="1" applyBorder="1" applyAlignment="1">
      <alignment horizontal="right" indent="2"/>
    </xf>
    <xf numFmtId="164" fontId="7" fillId="0" borderId="10" xfId="0" applyNumberFormat="1" applyFont="1" applyBorder="1" applyAlignment="1">
      <alignment horizontal="right" wrapText="1" indent="1"/>
    </xf>
    <xf numFmtId="164" fontId="6" fillId="2" borderId="7" xfId="0" applyNumberFormat="1" applyFont="1" applyFill="1" applyBorder="1" applyAlignment="1">
      <alignment horizontal="right" vertical="center" wrapText="1" indent="1"/>
    </xf>
    <xf numFmtId="164" fontId="7" fillId="0" borderId="9" xfId="0" applyNumberFormat="1" applyFont="1" applyBorder="1" applyAlignment="1">
      <alignment horizontal="right" wrapText="1" indent="1"/>
    </xf>
    <xf numFmtId="0" fontId="4" fillId="0" borderId="19" xfId="0" applyFont="1" applyFill="1" applyBorder="1" applyAlignment="1">
      <alignment horizontal="right" vertical="center" indent="2"/>
    </xf>
    <xf numFmtId="0" fontId="4" fillId="0" borderId="13" xfId="0" applyFont="1" applyFill="1" applyBorder="1" applyAlignment="1">
      <alignment horizontal="right" vertical="center" indent="2"/>
    </xf>
    <xf numFmtId="164" fontId="4" fillId="0" borderId="19" xfId="0" applyNumberFormat="1" applyFont="1" applyFill="1" applyBorder="1" applyAlignment="1">
      <alignment horizontal="right" indent="2"/>
    </xf>
    <xf numFmtId="164" fontId="4" fillId="0" borderId="13" xfId="0" applyNumberFormat="1" applyFont="1" applyFill="1" applyBorder="1" applyAlignment="1">
      <alignment horizontal="right" indent="2"/>
    </xf>
    <xf numFmtId="164" fontId="4" fillId="0" borderId="25" xfId="0" applyNumberFormat="1" applyFont="1" applyFill="1" applyBorder="1" applyAlignment="1">
      <alignment horizontal="right" indent="2"/>
    </xf>
    <xf numFmtId="164" fontId="5" fillId="0" borderId="25" xfId="0" applyNumberFormat="1" applyFont="1" applyFill="1" applyBorder="1" applyAlignment="1">
      <alignment horizontal="right" indent="2"/>
    </xf>
    <xf numFmtId="164" fontId="7" fillId="0" borderId="10" xfId="0" applyNumberFormat="1" applyFont="1" applyFill="1" applyBorder="1" applyAlignment="1">
      <alignment horizontal="right" wrapText="1" indent="1"/>
    </xf>
    <xf numFmtId="164" fontId="7" fillId="0" borderId="10" xfId="0" quotePrefix="1" applyNumberFormat="1" applyFont="1" applyFill="1" applyBorder="1" applyAlignment="1">
      <alignment horizontal="right" wrapText="1" indent="1"/>
    </xf>
    <xf numFmtId="164" fontId="5" fillId="0" borderId="13" xfId="0" applyNumberFormat="1" applyFont="1" applyBorder="1" applyAlignment="1">
      <alignment horizontal="right" indent="2"/>
    </xf>
    <xf numFmtId="164" fontId="0" fillId="0" borderId="0" xfId="0" applyNumberFormat="1" applyFill="1"/>
    <xf numFmtId="164" fontId="5" fillId="0" borderId="28" xfId="0" applyNumberFormat="1" applyFont="1" applyFill="1" applyBorder="1" applyAlignment="1">
      <alignment horizontal="right" indent="1"/>
    </xf>
    <xf numFmtId="164" fontId="5" fillId="0" borderId="7" xfId="0" applyNumberFormat="1" applyFont="1" applyFill="1" applyBorder="1" applyAlignment="1">
      <alignment horizontal="right" indent="1"/>
    </xf>
    <xf numFmtId="164" fontId="5" fillId="0" borderId="29" xfId="0" applyNumberFormat="1" applyFont="1" applyFill="1" applyBorder="1" applyAlignment="1">
      <alignment horizontal="right" indent="1"/>
    </xf>
    <xf numFmtId="164" fontId="5" fillId="0" borderId="30" xfId="0" applyNumberFormat="1" applyFont="1" applyFill="1" applyBorder="1" applyAlignment="1">
      <alignment horizontal="right" indent="1"/>
    </xf>
    <xf numFmtId="164" fontId="5" fillId="0" borderId="9" xfId="0" applyNumberFormat="1" applyFont="1" applyFill="1" applyBorder="1" applyAlignment="1">
      <alignment horizontal="right" indent="1"/>
    </xf>
    <xf numFmtId="164" fontId="5" fillId="0" borderId="31" xfId="0" applyNumberFormat="1" applyFont="1" applyFill="1" applyBorder="1" applyAlignment="1">
      <alignment horizontal="right" indent="1"/>
    </xf>
    <xf numFmtId="164" fontId="5" fillId="0" borderId="9" xfId="0" quotePrefix="1" applyNumberFormat="1" applyFont="1" applyFill="1" applyBorder="1" applyAlignment="1">
      <alignment horizontal="right" indent="1"/>
    </xf>
    <xf numFmtId="0" fontId="5" fillId="0" borderId="32" xfId="0" quotePrefix="1" applyFont="1" applyFill="1" applyBorder="1" applyAlignment="1">
      <alignment horizontal="right" indent="1"/>
    </xf>
    <xf numFmtId="164" fontId="5" fillId="0" borderId="0" xfId="0" applyNumberFormat="1" applyFont="1" applyFill="1" applyBorder="1" applyAlignment="1">
      <alignment horizontal="right" indent="1"/>
    </xf>
    <xf numFmtId="164" fontId="5" fillId="0" borderId="10" xfId="0" applyNumberFormat="1" applyFont="1" applyFill="1" applyBorder="1" applyAlignment="1">
      <alignment horizontal="right" indent="1"/>
    </xf>
    <xf numFmtId="0" fontId="5" fillId="0" borderId="13" xfId="0" quotePrefix="1" applyFont="1" applyFill="1" applyBorder="1" applyAlignment="1">
      <alignment horizontal="right" indent="1"/>
    </xf>
    <xf numFmtId="0" fontId="5" fillId="0" borderId="29" xfId="0" quotePrefix="1" applyFont="1" applyFill="1" applyBorder="1" applyAlignment="1">
      <alignment horizontal="right" indent="1"/>
    </xf>
    <xf numFmtId="164" fontId="5" fillId="0" borderId="33" xfId="0" applyNumberFormat="1" applyFont="1" applyFill="1" applyBorder="1" applyAlignment="1">
      <alignment horizontal="right" indent="1"/>
    </xf>
    <xf numFmtId="164" fontId="5" fillId="0" borderId="12" xfId="0" applyNumberFormat="1" applyFont="1" applyFill="1" applyBorder="1" applyAlignment="1">
      <alignment horizontal="right" indent="1"/>
    </xf>
    <xf numFmtId="0" fontId="5" fillId="0" borderId="14" xfId="0" quotePrefix="1" applyFont="1" applyFill="1" applyBorder="1" applyAlignment="1">
      <alignment horizontal="right" indent="1"/>
    </xf>
    <xf numFmtId="164" fontId="5" fillId="0" borderId="34" xfId="0" applyNumberFormat="1" applyFont="1" applyFill="1" applyBorder="1" applyAlignment="1">
      <alignment horizontal="right" indent="1"/>
    </xf>
    <xf numFmtId="164" fontId="5" fillId="0" borderId="5" xfId="0" applyNumberFormat="1" applyFont="1" applyFill="1" applyBorder="1" applyAlignment="1">
      <alignment horizontal="right" indent="1"/>
    </xf>
    <xf numFmtId="0" fontId="5" fillId="0" borderId="35" xfId="0" quotePrefix="1" applyFont="1" applyFill="1" applyBorder="1" applyAlignment="1">
      <alignment horizontal="right" indent="1"/>
    </xf>
    <xf numFmtId="0" fontId="5" fillId="0" borderId="0" xfId="0" applyFont="1" applyFill="1"/>
    <xf numFmtId="0" fontId="5" fillId="0" borderId="23" xfId="0" applyFont="1" applyFill="1" applyBorder="1" applyAlignment="1">
      <alignment horizontal="right" indent="1"/>
    </xf>
    <xf numFmtId="0" fontId="5" fillId="0" borderId="39" xfId="0" applyFont="1" applyFill="1" applyBorder="1" applyAlignment="1">
      <alignment horizontal="right" indent="1"/>
    </xf>
    <xf numFmtId="0" fontId="5" fillId="0" borderId="3" xfId="0" applyFont="1" applyFill="1" applyBorder="1" applyAlignment="1">
      <alignment horizontal="right" indent="1"/>
    </xf>
    <xf numFmtId="164" fontId="5" fillId="0" borderId="26" xfId="0" applyNumberFormat="1" applyFont="1" applyFill="1" applyBorder="1" applyAlignment="1">
      <alignment horizontal="right" vertical="center" indent="1"/>
    </xf>
    <xf numFmtId="164" fontId="5" fillId="0" borderId="12" xfId="0" applyNumberFormat="1" applyFont="1" applyFill="1" applyBorder="1" applyAlignment="1">
      <alignment horizontal="right" vertical="center" indent="1"/>
    </xf>
    <xf numFmtId="164" fontId="5" fillId="0" borderId="14" xfId="0" applyNumberFormat="1" applyFont="1" applyFill="1" applyBorder="1" applyAlignment="1">
      <alignment horizontal="right" vertical="center" indent="1"/>
    </xf>
    <xf numFmtId="164" fontId="5" fillId="0" borderId="37" xfId="0" applyNumberFormat="1" applyFont="1" applyFill="1" applyBorder="1" applyAlignment="1">
      <alignment horizontal="right" vertical="center" indent="1"/>
    </xf>
    <xf numFmtId="164" fontId="5" fillId="0" borderId="36" xfId="0" applyNumberFormat="1" applyFont="1" applyFill="1" applyBorder="1" applyAlignment="1">
      <alignment horizontal="right" vertical="center" indent="1"/>
    </xf>
    <xf numFmtId="0" fontId="13" fillId="0" borderId="0" xfId="0" applyFont="1"/>
    <xf numFmtId="164" fontId="13" fillId="0" borderId="0" xfId="0" applyNumberFormat="1" applyFont="1"/>
    <xf numFmtId="164" fontId="13" fillId="0" borderId="0" xfId="3" applyNumberFormat="1" applyFont="1"/>
    <xf numFmtId="0" fontId="5" fillId="0" borderId="0" xfId="0" applyFont="1" applyAlignment="1">
      <alignment wrapText="1"/>
    </xf>
    <xf numFmtId="4" fontId="5" fillId="0" borderId="0" xfId="0" applyNumberFormat="1" applyFont="1"/>
    <xf numFmtId="0" fontId="4" fillId="0" borderId="2" xfId="0" applyFont="1" applyBorder="1" applyAlignment="1">
      <alignment horizontal="center" vertical="center"/>
    </xf>
    <xf numFmtId="49" fontId="1" fillId="3" borderId="42" xfId="1" applyNumberFormat="1" applyFont="1" applyFill="1" applyBorder="1" applyAlignment="1" applyProtection="1">
      <alignment horizontal="center" vertical="center"/>
      <protection locked="0"/>
    </xf>
    <xf numFmtId="49" fontId="1" fillId="0" borderId="42" xfId="1" applyNumberFormat="1" applyFont="1" applyBorder="1" applyAlignment="1" applyProtection="1">
      <alignment horizontal="center" vertical="center"/>
      <protection locked="0"/>
    </xf>
    <xf numFmtId="4" fontId="0" fillId="0" borderId="0" xfId="0" quotePrefix="1" applyNumberFormat="1"/>
    <xf numFmtId="0" fontId="4" fillId="0" borderId="15" xfId="2" applyFont="1" applyFill="1" applyBorder="1" applyAlignment="1">
      <alignment vertical="center"/>
    </xf>
    <xf numFmtId="164" fontId="5" fillId="0" borderId="38" xfId="0" applyNumberFormat="1" applyFont="1" applyFill="1" applyBorder="1" applyAlignment="1">
      <alignment horizontal="right" vertical="center" indent="1"/>
    </xf>
    <xf numFmtId="0" fontId="5" fillId="0" borderId="7" xfId="0" applyFont="1" applyBorder="1"/>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Fill="1" applyBorder="1" applyAlignment="1">
      <alignment horizontal="right" vertical="center" indent="1"/>
    </xf>
    <xf numFmtId="164" fontId="5" fillId="0" borderId="7" xfId="0" applyNumberFormat="1" applyFont="1" applyFill="1" applyBorder="1" applyAlignment="1">
      <alignment horizontal="right" vertical="center" indent="1"/>
    </xf>
    <xf numFmtId="0" fontId="5" fillId="0" borderId="7" xfId="0" applyFont="1" applyBorder="1" applyAlignment="1">
      <alignment vertical="justify"/>
    </xf>
    <xf numFmtId="0" fontId="4" fillId="0" borderId="40" xfId="0" quotePrefix="1" applyFont="1" applyBorder="1" applyAlignment="1">
      <alignment vertical="center"/>
    </xf>
    <xf numFmtId="0" fontId="4" fillId="0" borderId="41" xfId="0" applyFont="1" applyBorder="1" applyAlignment="1">
      <alignment vertical="center"/>
    </xf>
    <xf numFmtId="0" fontId="4" fillId="0" borderId="38" xfId="0" applyFont="1" applyBorder="1" applyAlignment="1">
      <alignment vertical="center"/>
    </xf>
    <xf numFmtId="0" fontId="4" fillId="0" borderId="40" xfId="0" quotePrefix="1" applyFont="1" applyFill="1" applyBorder="1" applyAlignment="1">
      <alignment vertical="center"/>
    </xf>
    <xf numFmtId="0" fontId="4" fillId="0" borderId="41" xfId="0" applyFont="1" applyFill="1" applyBorder="1" applyAlignment="1">
      <alignment vertical="center"/>
    </xf>
    <xf numFmtId="0" fontId="4" fillId="0" borderId="38" xfId="0" applyFont="1" applyFill="1" applyBorder="1" applyAlignment="1">
      <alignment vertical="center"/>
    </xf>
    <xf numFmtId="0" fontId="12" fillId="0" borderId="0" xfId="0" applyFont="1" applyAlignment="1">
      <alignment horizontal="left"/>
    </xf>
    <xf numFmtId="0" fontId="4" fillId="0" borderId="15" xfId="2" applyFont="1" applyFill="1" applyBorder="1" applyAlignment="1">
      <alignment horizontal="center" vertical="center"/>
    </xf>
    <xf numFmtId="0" fontId="5" fillId="0" borderId="16" xfId="0" applyFont="1" applyBorder="1" applyAlignment="1"/>
    <xf numFmtId="0" fontId="4" fillId="0" borderId="2" xfId="0" applyFont="1" applyBorder="1" applyAlignment="1">
      <alignment horizontal="center" vertical="center"/>
    </xf>
    <xf numFmtId="0" fontId="5" fillId="0" borderId="2" xfId="0" applyFont="1" applyBorder="1" applyAlignment="1"/>
    <xf numFmtId="0" fontId="5" fillId="0" borderId="3" xfId="0" applyFont="1" applyBorder="1" applyAlignment="1"/>
    <xf numFmtId="0" fontId="12" fillId="0" borderId="0" xfId="0" applyFont="1" applyAlignment="1">
      <alignment horizontal="left" vertical="justify" wrapText="1"/>
    </xf>
    <xf numFmtId="0" fontId="12" fillId="0" borderId="0" xfId="0" applyFont="1" applyAlignment="1">
      <alignment horizontal="left" vertical="justify"/>
    </xf>
    <xf numFmtId="0" fontId="13" fillId="0" borderId="0" xfId="0" applyFont="1" applyAlignment="1">
      <alignment horizontal="left"/>
    </xf>
    <xf numFmtId="0" fontId="12" fillId="0" borderId="0" xfId="0" applyFont="1" applyAlignment="1"/>
    <xf numFmtId="0" fontId="4" fillId="0" borderId="1" xfId="0" applyFont="1" applyBorder="1" applyAlignment="1">
      <alignment horizontal="center" vertical="justify"/>
    </xf>
    <xf numFmtId="0" fontId="12" fillId="0" borderId="0" xfId="0" applyFont="1" applyFill="1" applyBorder="1" applyAlignment="1">
      <alignment wrapText="1"/>
    </xf>
    <xf numFmtId="0" fontId="13" fillId="0" borderId="0" xfId="0" applyFont="1" applyFill="1" applyAlignment="1"/>
    <xf numFmtId="0" fontId="14" fillId="0" borderId="0" xfId="0" applyFont="1" applyAlignment="1"/>
    <xf numFmtId="0" fontId="12" fillId="0" borderId="0" xfId="0" applyFont="1" applyFill="1" applyBorder="1" applyAlignment="1">
      <alignment horizontal="left" wrapText="1"/>
    </xf>
    <xf numFmtId="0" fontId="13" fillId="0" borderId="0" xfId="0" applyFont="1" applyFill="1" applyAlignment="1">
      <alignment horizontal="left"/>
    </xf>
    <xf numFmtId="0" fontId="11" fillId="0" borderId="0" xfId="0" applyFont="1" applyFill="1" applyAlignment="1">
      <alignment horizontal="justify" vertical="top"/>
    </xf>
    <xf numFmtId="0" fontId="11" fillId="0" borderId="0" xfId="0" applyFont="1" applyFill="1" applyAlignment="1">
      <alignment vertical="top"/>
    </xf>
    <xf numFmtId="0" fontId="11" fillId="0" borderId="0" xfId="0" applyFont="1" applyAlignment="1">
      <alignment horizontal="justify" vertical="top"/>
    </xf>
    <xf numFmtId="0" fontId="11" fillId="0" borderId="0" xfId="0" applyFont="1" applyAlignment="1">
      <alignment vertical="top"/>
    </xf>
    <xf numFmtId="164" fontId="5" fillId="0" borderId="27" xfId="2" applyNumberFormat="1" applyFont="1" applyFill="1" applyBorder="1" applyAlignment="1"/>
    <xf numFmtId="164" fontId="5" fillId="0" borderId="27" xfId="0" applyNumberFormat="1" applyFont="1" applyBorder="1" applyAlignment="1"/>
    <xf numFmtId="164" fontId="5" fillId="0" borderId="21" xfId="0" applyNumberFormat="1" applyFont="1" applyBorder="1" applyAlignment="1"/>
    <xf numFmtId="164" fontId="5" fillId="0" borderId="25" xfId="2" applyNumberFormat="1" applyFont="1" applyFill="1" applyBorder="1" applyAlignment="1"/>
    <xf numFmtId="164" fontId="5" fillId="0" borderId="25" xfId="0" applyNumberFormat="1" applyFont="1" applyBorder="1" applyAlignment="1"/>
    <xf numFmtId="164" fontId="5" fillId="0" borderId="13" xfId="0" applyNumberFormat="1" applyFont="1" applyBorder="1" applyAlignment="1"/>
    <xf numFmtId="0" fontId="5" fillId="0" borderId="16" xfId="2" applyFont="1" applyFill="1" applyBorder="1" applyAlignment="1">
      <alignment horizontal="center"/>
    </xf>
    <xf numFmtId="164" fontId="5" fillId="0" borderId="16" xfId="2" applyNumberFormat="1" applyFont="1" applyFill="1" applyBorder="1" applyAlignment="1"/>
  </cellXfs>
  <cellStyles count="4">
    <cellStyle name="Normal" xfId="0" builtinId="0"/>
    <cellStyle name="Normal_1.1" xfId="1" xr:uid="{00000000-0005-0000-0000-000001000000}"/>
    <cellStyle name="Normal_grafic 1" xfId="2" xr:uid="{00000000-0005-0000-0000-000002000000}"/>
    <cellStyle name="Normal_Sheet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externalLink" Target="externalLinks/externalLink4.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worksheet" Target="worksheets/sheet8.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Grafic 1: Produsul Intern Brut trimestrial al României,</a:t>
            </a:r>
          </a:p>
          <a:p>
            <a:pPr>
              <a:defRPr>
                <a:solidFill>
                  <a:sysClr val="windowText" lastClr="000000"/>
                </a:solidFill>
              </a:defRPr>
            </a:pPr>
            <a:r>
              <a:rPr lang="en-US" sz="1800" b="1" i="0" baseline="0">
                <a:solidFill>
                  <a:sysClr val="windowText" lastClr="000000"/>
                </a:solidFill>
                <a:effectLst/>
              </a:rPr>
              <a:t>în perioada 2000 – 2022 (date ajustate sezonier)</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areaChart>
        <c:grouping val="standard"/>
        <c:varyColors val="0"/>
        <c:ser>
          <c:idx val="5"/>
          <c:order val="5"/>
          <c:tx>
            <c:strRef>
              <c:f>'Grafic 1'!$P$5</c:f>
              <c:strCache>
                <c:ptCount val="1"/>
              </c:strCache>
            </c:strRef>
          </c:tx>
          <c:spPr>
            <a:solidFill>
              <a:schemeClr val="accent1">
                <a:lumMod val="20000"/>
                <a:lumOff val="80000"/>
              </a:schemeClr>
            </a:solidFill>
            <a:ln w="73025" cmpd="tri">
              <a:solidFill>
                <a:srgbClr val="FF0000">
                  <a:alpha val="85000"/>
                </a:srgbClr>
              </a:solidFill>
              <a:prstDash val="solid"/>
              <a:headEnd type="none"/>
            </a:ln>
            <a:effectLst/>
          </c:spPr>
          <c:cat>
            <c:numRef>
              <c:f>'Grafic 1'!$J$6:$J$96</c:f>
              <c:numCache>
                <c:formatCode>General</c:formatCode>
                <c:ptCount val="91"/>
              </c:numCache>
            </c:numRef>
          </c:cat>
          <c:val>
            <c:numRef>
              <c:f>'Grafic 1'!$P$6:$P$96</c:f>
              <c:numCache>
                <c:formatCode>General</c:formatCode>
                <c:ptCount val="91"/>
              </c:numCache>
            </c:numRef>
          </c:val>
          <c:extLst>
            <c:ext xmlns:c16="http://schemas.microsoft.com/office/drawing/2014/chart" uri="{C3380CC4-5D6E-409C-BE32-E72D297353CC}">
              <c16:uniqueId val="{00000000-C554-491F-ACCB-772D4A6ACF52}"/>
            </c:ext>
          </c:extLst>
        </c:ser>
        <c:dLbls>
          <c:showLegendKey val="0"/>
          <c:showVal val="0"/>
          <c:showCatName val="0"/>
          <c:showSerName val="0"/>
          <c:showPercent val="0"/>
          <c:showBubbleSize val="0"/>
        </c:dLbls>
        <c:axId val="654693119"/>
        <c:axId val="654693535"/>
      </c:areaChart>
      <c:lineChart>
        <c:grouping val="standard"/>
        <c:varyColors val="0"/>
        <c:ser>
          <c:idx val="0"/>
          <c:order val="0"/>
          <c:tx>
            <c:strRef>
              <c:f>'Grafic 1'!$K$5</c:f>
              <c:strCache>
                <c:ptCount val="1"/>
              </c:strCache>
            </c:strRef>
          </c:tx>
          <c:spPr>
            <a:ln w="28575" cap="rnd">
              <a:solidFill>
                <a:srgbClr val="00B050"/>
              </a:solidFill>
              <a:round/>
            </a:ln>
            <a:effectLst/>
          </c:spPr>
          <c:marker>
            <c:symbol val="none"/>
          </c:marker>
          <c:cat>
            <c:numRef>
              <c:f>'Grafic 1'!$J$6:$J$96</c:f>
              <c:numCache>
                <c:formatCode>General</c:formatCode>
                <c:ptCount val="91"/>
              </c:numCache>
            </c:numRef>
          </c:cat>
          <c:val>
            <c:numRef>
              <c:f>'Grafic 1'!$K$6:$K$96</c:f>
              <c:numCache>
                <c:formatCode>General</c:formatCode>
                <c:ptCount val="91"/>
              </c:numCache>
            </c:numRef>
          </c:val>
          <c:smooth val="0"/>
          <c:extLst>
            <c:ext xmlns:c16="http://schemas.microsoft.com/office/drawing/2014/chart" uri="{C3380CC4-5D6E-409C-BE32-E72D297353CC}">
              <c16:uniqueId val="{00000001-C554-491F-ACCB-772D4A6ACF52}"/>
            </c:ext>
          </c:extLst>
        </c:ser>
        <c:ser>
          <c:idx val="1"/>
          <c:order val="1"/>
          <c:tx>
            <c:strRef>
              <c:f>'Grafic 1'!$L$5</c:f>
              <c:strCache>
                <c:ptCount val="1"/>
              </c:strCache>
            </c:strRef>
          </c:tx>
          <c:spPr>
            <a:ln w="28575" cap="rnd">
              <a:solidFill>
                <a:schemeClr val="accent1">
                  <a:lumMod val="75000"/>
                </a:schemeClr>
              </a:solidFill>
              <a:round/>
            </a:ln>
            <a:effectLst/>
          </c:spPr>
          <c:marker>
            <c:symbol val="none"/>
          </c:marker>
          <c:cat>
            <c:numRef>
              <c:f>'Grafic 1'!$J$6:$J$96</c:f>
              <c:numCache>
                <c:formatCode>General</c:formatCode>
                <c:ptCount val="91"/>
              </c:numCache>
            </c:numRef>
          </c:cat>
          <c:val>
            <c:numRef>
              <c:f>'Grafic 1'!$L$6:$L$96</c:f>
              <c:numCache>
                <c:formatCode>General</c:formatCode>
                <c:ptCount val="91"/>
              </c:numCache>
            </c:numRef>
          </c:val>
          <c:smooth val="0"/>
          <c:extLst>
            <c:ext xmlns:c16="http://schemas.microsoft.com/office/drawing/2014/chart" uri="{C3380CC4-5D6E-409C-BE32-E72D297353CC}">
              <c16:uniqueId val="{00000002-C554-491F-ACCB-772D4A6ACF52}"/>
            </c:ext>
          </c:extLst>
        </c:ser>
        <c:ser>
          <c:idx val="2"/>
          <c:order val="2"/>
          <c:tx>
            <c:strRef>
              <c:f>'Grafic 1'!$M$5</c:f>
              <c:strCache>
                <c:ptCount val="1"/>
              </c:strCache>
            </c:strRef>
          </c:tx>
          <c:spPr>
            <a:ln w="28575" cap="rnd" cmpd="tri">
              <a:solidFill>
                <a:schemeClr val="tx1">
                  <a:lumMod val="65000"/>
                  <a:lumOff val="35000"/>
                </a:schemeClr>
              </a:solidFill>
              <a:round/>
            </a:ln>
            <a:effectLst/>
          </c:spPr>
          <c:marker>
            <c:symbol val="none"/>
          </c:marker>
          <c:cat>
            <c:numRef>
              <c:f>'Grafic 1'!$J$6:$J$96</c:f>
              <c:numCache>
                <c:formatCode>General</c:formatCode>
                <c:ptCount val="91"/>
              </c:numCache>
            </c:numRef>
          </c:cat>
          <c:val>
            <c:numRef>
              <c:f>'Grafic 1'!$M$6:$M$96</c:f>
              <c:numCache>
                <c:formatCode>General</c:formatCode>
                <c:ptCount val="91"/>
              </c:numCache>
            </c:numRef>
          </c:val>
          <c:smooth val="0"/>
          <c:extLst>
            <c:ext xmlns:c16="http://schemas.microsoft.com/office/drawing/2014/chart" uri="{C3380CC4-5D6E-409C-BE32-E72D297353CC}">
              <c16:uniqueId val="{00000003-C554-491F-ACCB-772D4A6ACF52}"/>
            </c:ext>
          </c:extLst>
        </c:ser>
        <c:ser>
          <c:idx val="3"/>
          <c:order val="3"/>
          <c:tx>
            <c:strRef>
              <c:f>'Grafic 1'!$N$5</c:f>
              <c:strCache>
                <c:ptCount val="1"/>
              </c:strCache>
            </c:strRef>
          </c:tx>
          <c:spPr>
            <a:ln w="38100" cap="rnd">
              <a:solidFill>
                <a:srgbClr val="7030A0"/>
              </a:solidFill>
              <a:prstDash val="sysDash"/>
              <a:round/>
            </a:ln>
            <a:effectLst/>
          </c:spPr>
          <c:marker>
            <c:symbol val="none"/>
          </c:marker>
          <c:cat>
            <c:numRef>
              <c:f>'Grafic 1'!$J$6:$J$96</c:f>
              <c:numCache>
                <c:formatCode>General</c:formatCode>
                <c:ptCount val="91"/>
              </c:numCache>
            </c:numRef>
          </c:cat>
          <c:val>
            <c:numRef>
              <c:f>'Grafic 1'!$N$6:$N$96</c:f>
              <c:numCache>
                <c:formatCode>General</c:formatCode>
                <c:ptCount val="91"/>
              </c:numCache>
            </c:numRef>
          </c:val>
          <c:smooth val="0"/>
          <c:extLst>
            <c:ext xmlns:c16="http://schemas.microsoft.com/office/drawing/2014/chart" uri="{C3380CC4-5D6E-409C-BE32-E72D297353CC}">
              <c16:uniqueId val="{00000004-C554-491F-ACCB-772D4A6ACF52}"/>
            </c:ext>
          </c:extLst>
        </c:ser>
        <c:ser>
          <c:idx val="4"/>
          <c:order val="4"/>
          <c:tx>
            <c:strRef>
              <c:f>'Grafic 1'!$O$5</c:f>
              <c:strCache>
                <c:ptCount val="1"/>
              </c:strCache>
            </c:strRef>
          </c:tx>
          <c:spPr>
            <a:ln w="28575" cap="rnd">
              <a:solidFill>
                <a:schemeClr val="accent4">
                  <a:lumMod val="75000"/>
                </a:schemeClr>
              </a:solidFill>
              <a:prstDash val="sysDash"/>
              <a:round/>
            </a:ln>
            <a:effectLst/>
          </c:spPr>
          <c:marker>
            <c:symbol val="none"/>
          </c:marker>
          <c:cat>
            <c:numRef>
              <c:f>'Grafic 1'!$J$6:$J$96</c:f>
              <c:numCache>
                <c:formatCode>General</c:formatCode>
                <c:ptCount val="91"/>
              </c:numCache>
            </c:numRef>
          </c:cat>
          <c:val>
            <c:numRef>
              <c:f>'Grafic 1'!$O$6:$O$96</c:f>
              <c:numCache>
                <c:formatCode>General</c:formatCode>
                <c:ptCount val="91"/>
              </c:numCache>
            </c:numRef>
          </c:val>
          <c:smooth val="0"/>
          <c:extLst>
            <c:ext xmlns:c16="http://schemas.microsoft.com/office/drawing/2014/chart" uri="{C3380CC4-5D6E-409C-BE32-E72D297353CC}">
              <c16:uniqueId val="{00000005-C554-491F-ACCB-772D4A6ACF52}"/>
            </c:ext>
          </c:extLst>
        </c:ser>
        <c:dLbls>
          <c:showLegendKey val="0"/>
          <c:showVal val="0"/>
          <c:showCatName val="0"/>
          <c:showSerName val="0"/>
          <c:showPercent val="0"/>
          <c:showBubbleSize val="0"/>
        </c:dLbls>
        <c:marker val="1"/>
        <c:smooth val="0"/>
        <c:axId val="654693119"/>
        <c:axId val="654693535"/>
      </c:lineChart>
      <c:catAx>
        <c:axId val="65469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54693535"/>
        <c:crosses val="autoZero"/>
        <c:auto val="1"/>
        <c:lblAlgn val="ctr"/>
        <c:lblOffset val="100"/>
        <c:noMultiLvlLbl val="0"/>
      </c:catAx>
      <c:valAx>
        <c:axId val="654693535"/>
        <c:scaling>
          <c:orientation val="minMax"/>
        </c:scaling>
        <c:delete val="0"/>
        <c:axPos val="l"/>
        <c:majorGridlines>
          <c:spPr>
            <a:ln w="9525" cap="flat" cmpd="sng" algn="ctr">
              <a:solidFill>
                <a:schemeClr val="tx1">
                  <a:lumMod val="15000"/>
                  <a:lumOff val="85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a:t>
                </a:r>
                <a:r>
                  <a:rPr lang="en-US" sz="1200" b="1">
                    <a:solidFill>
                      <a:sysClr val="windowText" lastClr="000000"/>
                    </a:solidFill>
                  </a:rPr>
                  <a:t>%(media</a:t>
                </a:r>
                <a:r>
                  <a:rPr lang="en-US" sz="1200" b="1" baseline="0">
                    <a:solidFill>
                      <a:sysClr val="windowText" lastClr="000000"/>
                    </a:solidFill>
                  </a:rPr>
                  <a:t> trimestrială a anului 2000=100</a:t>
                </a:r>
                <a:r>
                  <a:rPr lang="en-US" baseline="0"/>
                  <a:t>)</a:t>
                </a:r>
                <a:endParaRPr lang="en-US"/>
              </a:p>
            </c:rich>
          </c:tx>
          <c:layout>
            <c:manualLayout>
              <c:xMode val="edge"/>
              <c:yMode val="edge"/>
              <c:x val="5.4771787095594451E-3"/>
              <c:y val="0.31466019859556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54693119"/>
        <c:crosses val="autoZero"/>
        <c:crossBetween val="between"/>
      </c:valAx>
      <c:spPr>
        <a:noFill/>
        <a:ln>
          <a:solidFill>
            <a:srgbClr val="FF0000"/>
          </a:solidFill>
          <a:prstDash val="dash"/>
        </a:ln>
        <a:effectLst/>
      </c:spPr>
    </c:plotArea>
    <c:legend>
      <c:legendPos val="b"/>
      <c:layout>
        <c:manualLayout>
          <c:xMode val="edge"/>
          <c:yMode val="edge"/>
          <c:x val="4.9999956872608588E-2"/>
          <c:y val="0.9394078626526966"/>
          <c:w val="0.93012446133888149"/>
          <c:h val="4.8020709530066173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9399FD-0A54-44CD-ABE2-203E64D28CBA}">
  <sheetPr>
    <tabColor rgb="FF7030A0"/>
  </sheetPr>
  <sheetViews>
    <sheetView zoomScale="13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883" cy="6292062"/>
    <xdr:graphicFrame macro="">
      <xdr:nvGraphicFramePr>
        <xdr:cNvPr id="2" name="Chart 1">
          <a:extLst>
            <a:ext uri="{FF2B5EF4-FFF2-40B4-BE49-F238E27FC236}">
              <a16:creationId xmlns:a16="http://schemas.microsoft.com/office/drawing/2014/main" id="{00475484-DDFE-4270-8B7E-9BF16BA783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S%20RP\Comunicat\ro\VNAMAIN_T0101_Q_RO_2022_0003_P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NS%20RP\Comunicat\VNAMAIN_T0101_Q_RO_2022_0003_P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NS%20RP\Comunicat\ro\PIB%20trimestrial%20-%20site%20lucru%20revizuit%20septembrie%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NS%20RP\Comunicat\Trimestrul%20III%202022%20Provizoriu1%20(60z).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NS%20RP\Comunicat\ro\Trimestrul%20III%202022%20Provizoriu1%20(60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sheetData sheetId="1"/>
      <sheetData sheetId="2"/>
      <sheetData sheetId="3"/>
      <sheetData sheetId="4">
        <row r="17">
          <cell r="A17"/>
          <cell r="B17" t="str">
            <v>Gross domestic product</v>
          </cell>
          <cell r="C17"/>
          <cell r="D17"/>
          <cell r="E17" t="str">
            <v>Gross value added Total A10</v>
          </cell>
          <cell r="F17"/>
          <cell r="G17"/>
          <cell r="H17" t="str">
            <v>Agriculture, forestry and fishing</v>
          </cell>
          <cell r="I17"/>
          <cell r="J17"/>
          <cell r="K17" t="str">
            <v>Mining and quarrying; manufacturing; electricity, gas, steam and air conditioning supply; water supply; sewerage, waste management and remediation activities</v>
          </cell>
          <cell r="L17"/>
          <cell r="M17"/>
          <cell r="N17"/>
          <cell r="O17"/>
          <cell r="P17"/>
          <cell r="Q17" t="str">
            <v>Construction</v>
          </cell>
          <cell r="R17"/>
          <cell r="S17"/>
          <cell r="T17" t="str">
            <v>Wholesale and retail trade; repair of motor vehicles and motorcycles; transportation and storage; accommodation and food service activities</v>
          </cell>
          <cell r="U17"/>
          <cell r="V17"/>
          <cell r="W17" t="str">
            <v>Information and communication</v>
          </cell>
          <cell r="X17"/>
          <cell r="Y17"/>
          <cell r="Z17" t="str">
            <v>Financial and insurance activities</v>
          </cell>
          <cell r="AA17"/>
          <cell r="AB17"/>
          <cell r="AC17" t="str">
            <v>Real estate activities</v>
          </cell>
          <cell r="AD17"/>
          <cell r="AE17"/>
          <cell r="AF17" t="str">
            <v>Professional, scientific and technical activities; administrative and support service activities</v>
          </cell>
          <cell r="AG17"/>
          <cell r="AH17"/>
          <cell r="AI17" t="str">
            <v>Public administration and defence; compulsory social security; education; human health and social work activities</v>
          </cell>
          <cell r="AJ17"/>
          <cell r="AK17"/>
          <cell r="AL17" t="str">
            <v>Arts, entertainment and recreation, repair of household goods and other services</v>
          </cell>
          <cell r="AM17"/>
          <cell r="AN17"/>
          <cell r="AO17" t="str">
            <v>Taxes on products (1)</v>
          </cell>
          <cell r="AP17"/>
          <cell r="AQ17"/>
          <cell r="AR17" t="str">
            <v>Subsidies on products (1)</v>
          </cell>
          <cell r="AS17"/>
          <cell r="AT17"/>
          <cell r="AU17" t="str">
            <v>Taxes less subsidies on products</v>
          </cell>
          <cell r="AV17"/>
          <cell r="AW17"/>
          <cell r="AX17" t="str">
            <v>Statistical discrepancy</v>
          </cell>
          <cell r="AY17"/>
          <cell r="AZ17"/>
        </row>
        <row r="18">
          <cell r="A18"/>
          <cell r="B18"/>
          <cell r="C18"/>
          <cell r="D18"/>
          <cell r="E18"/>
          <cell r="F18"/>
          <cell r="G18"/>
          <cell r="H18"/>
          <cell r="I18"/>
          <cell r="J18"/>
          <cell r="K18" t="str">
            <v>Total</v>
          </cell>
          <cell r="L18"/>
          <cell r="M18"/>
          <cell r="N18" t="str">
            <v>of which: Manufacturing</v>
          </cell>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C20"/>
          <cell r="D20"/>
          <cell r="E20" t="str">
            <v>_T</v>
          </cell>
          <cell r="F20"/>
          <cell r="G20"/>
          <cell r="H20" t="str">
            <v>A</v>
          </cell>
          <cell r="I20"/>
          <cell r="J20"/>
          <cell r="K20" t="str">
            <v>BTE</v>
          </cell>
          <cell r="L20"/>
          <cell r="M20"/>
          <cell r="N20" t="str">
            <v>C</v>
          </cell>
          <cell r="O20"/>
          <cell r="P20"/>
          <cell r="Q20" t="str">
            <v>F</v>
          </cell>
          <cell r="R20"/>
          <cell r="S20"/>
          <cell r="T20" t="str">
            <v>GTI</v>
          </cell>
          <cell r="U20"/>
          <cell r="V20"/>
          <cell r="W20" t="str">
            <v>J</v>
          </cell>
          <cell r="X20"/>
          <cell r="Y20"/>
          <cell r="Z20" t="str">
            <v>K</v>
          </cell>
          <cell r="AA20"/>
          <cell r="AB20"/>
          <cell r="AC20" t="str">
            <v>L</v>
          </cell>
          <cell r="AD20"/>
          <cell r="AE20"/>
          <cell r="AF20" t="str">
            <v>M_N</v>
          </cell>
          <cell r="AG20"/>
          <cell r="AH20"/>
          <cell r="AI20" t="str">
            <v>OTQ</v>
          </cell>
          <cell r="AJ20"/>
          <cell r="AK20"/>
          <cell r="AL20" t="str">
            <v>RTU</v>
          </cell>
          <cell r="AM20"/>
          <cell r="AN20"/>
          <cell r="AO20" t="str">
            <v>_Z</v>
          </cell>
          <cell r="AP20"/>
          <cell r="AQ20"/>
          <cell r="AR20" t="str">
            <v>_Z</v>
          </cell>
          <cell r="AS20"/>
          <cell r="AT20"/>
          <cell r="AU20" t="str">
            <v>_Z</v>
          </cell>
          <cell r="AV20"/>
          <cell r="AW20"/>
          <cell r="AX20" t="str">
            <v>_Z</v>
          </cell>
          <cell r="AY20"/>
          <cell r="AZ20"/>
        </row>
        <row r="21">
          <cell r="A21" t="str">
            <v>ACCOUNTING ENTRY ►</v>
          </cell>
          <cell r="B21" t="str">
            <v>B</v>
          </cell>
          <cell r="C21"/>
          <cell r="D21"/>
          <cell r="E21" t="str">
            <v>B</v>
          </cell>
          <cell r="F21"/>
          <cell r="G21"/>
          <cell r="H21" t="str">
            <v>B</v>
          </cell>
          <cell r="I21"/>
          <cell r="J21"/>
          <cell r="K21" t="str">
            <v>B</v>
          </cell>
          <cell r="L21"/>
          <cell r="M21"/>
          <cell r="N21" t="str">
            <v>B</v>
          </cell>
          <cell r="O21"/>
          <cell r="P21"/>
          <cell r="Q21" t="str">
            <v>B</v>
          </cell>
          <cell r="R21"/>
          <cell r="S21"/>
          <cell r="T21" t="str">
            <v>B</v>
          </cell>
          <cell r="U21"/>
          <cell r="V21"/>
          <cell r="W21" t="str">
            <v>B</v>
          </cell>
          <cell r="X21"/>
          <cell r="Y21"/>
          <cell r="Z21" t="str">
            <v>B</v>
          </cell>
          <cell r="AA21"/>
          <cell r="AB21"/>
          <cell r="AC21" t="str">
            <v>B</v>
          </cell>
          <cell r="AD21"/>
          <cell r="AE21"/>
          <cell r="AF21" t="str">
            <v>B</v>
          </cell>
          <cell r="AG21"/>
          <cell r="AH21"/>
          <cell r="AI21" t="str">
            <v>B</v>
          </cell>
          <cell r="AJ21"/>
          <cell r="AK21"/>
          <cell r="AL21" t="str">
            <v>B</v>
          </cell>
          <cell r="AM21"/>
          <cell r="AN21"/>
          <cell r="AO21" t="str">
            <v>C</v>
          </cell>
          <cell r="AP21"/>
          <cell r="AQ21"/>
          <cell r="AR21" t="str">
            <v>D</v>
          </cell>
          <cell r="AS21"/>
          <cell r="AT21"/>
          <cell r="AU21" t="str">
            <v>C</v>
          </cell>
          <cell r="AV21"/>
          <cell r="AW21"/>
          <cell r="AX21" t="str">
            <v>B</v>
          </cell>
          <cell r="AY21"/>
          <cell r="AZ21"/>
        </row>
        <row r="22">
          <cell r="A22" t="str">
            <v>TIME ▼</v>
          </cell>
          <cell r="B22" t="str">
            <v>1=2+16+17</v>
          </cell>
          <cell r="C22"/>
          <cell r="D22"/>
          <cell r="E22" t="str">
            <v>2=3+4+6+..+13</v>
          </cell>
          <cell r="F22"/>
          <cell r="G22"/>
          <cell r="H22" t="str">
            <v>3</v>
          </cell>
          <cell r="I22"/>
          <cell r="J22"/>
          <cell r="K22" t="str">
            <v>4</v>
          </cell>
          <cell r="L22"/>
          <cell r="M22"/>
          <cell r="N22" t="str">
            <v>5</v>
          </cell>
          <cell r="O22"/>
          <cell r="P22"/>
          <cell r="Q22" t="str">
            <v>6</v>
          </cell>
          <cell r="R22"/>
          <cell r="S22"/>
          <cell r="T22" t="str">
            <v>7</v>
          </cell>
          <cell r="U22"/>
          <cell r="V22"/>
          <cell r="W22" t="str">
            <v>8</v>
          </cell>
          <cell r="X22"/>
          <cell r="Y22"/>
          <cell r="Z22" t="str">
            <v>9</v>
          </cell>
          <cell r="AA22"/>
          <cell r="AB22"/>
          <cell r="AC22" t="str">
            <v>10</v>
          </cell>
          <cell r="AD22"/>
          <cell r="AE22"/>
          <cell r="AF22" t="str">
            <v>11</v>
          </cell>
          <cell r="AG22"/>
          <cell r="AH22"/>
          <cell r="AI22" t="str">
            <v>12</v>
          </cell>
          <cell r="AJ22"/>
          <cell r="AK22"/>
          <cell r="AL22" t="str">
            <v>13</v>
          </cell>
          <cell r="AM22"/>
          <cell r="AN22"/>
          <cell r="AO22" t="str">
            <v>14</v>
          </cell>
          <cell r="AP22"/>
          <cell r="AQ22"/>
          <cell r="AR22" t="str">
            <v>15</v>
          </cell>
          <cell r="AS22"/>
          <cell r="AT22"/>
          <cell r="AU22" t="str">
            <v>16=14-15</v>
          </cell>
          <cell r="AV22"/>
          <cell r="AW22"/>
          <cell r="AX22" t="str">
            <v>17</v>
          </cell>
          <cell r="AY22"/>
          <cell r="AZ22"/>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cell r="BB23"/>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cell r="BB24"/>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cell r="BB25"/>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cell r="BB26"/>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cell r="BB27"/>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cell r="BB28"/>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cell r="BB29"/>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cell r="BB30"/>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cell r="BB31"/>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cell r="BB32"/>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cell r="BB33"/>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cell r="BB34"/>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cell r="BB35"/>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cell r="BB36"/>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cell r="BB37"/>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cell r="BB38"/>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cell r="BB39"/>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cell r="BB40"/>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cell r="BB41"/>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cell r="BB42"/>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cell r="BB43"/>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cell r="BB44"/>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cell r="BB45"/>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cell r="BB46"/>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cell r="BB47"/>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cell r="BB48"/>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cell r="BB49"/>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cell r="BB50"/>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cell r="BB51"/>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cell r="BB52"/>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cell r="BB53"/>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cell r="BB54"/>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cell r="BB55"/>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cell r="BB56"/>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cell r="BB57"/>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cell r="BB58"/>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cell r="BB59"/>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cell r="BB60"/>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cell r="BB61"/>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cell r="BB62"/>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cell r="BB63"/>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cell r="BB64"/>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cell r="BB65"/>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cell r="BB66"/>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cell r="BB67"/>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cell r="BB68"/>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cell r="BB69"/>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cell r="BB70"/>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cell r="BB71"/>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cell r="BB72"/>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cell r="BB73"/>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cell r="BB74"/>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cell r="BB75"/>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cell r="BB76"/>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cell r="BB77"/>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cell r="BB78"/>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cell r="BB79"/>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cell r="BB80"/>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cell r="BB81"/>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cell r="BB82"/>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cell r="BB83"/>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cell r="BB84"/>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cell r="BB85"/>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cell r="BB86"/>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cell r="BB87"/>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cell r="BB88"/>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cell r="BB89"/>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cell r="BB90"/>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cell r="BB91"/>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cell r="BB92"/>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cell r="BB93"/>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cell r="BB94"/>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cell r="BB95"/>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cell r="BB96"/>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cell r="BB97"/>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cell r="BB98"/>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cell r="BB99"/>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cell r="BB100"/>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cell r="BB101"/>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cell r="BB102"/>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cell r="BB103"/>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cell r="BB104"/>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cell r="BB105"/>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cell r="BB106"/>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cell r="BB107"/>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cell r="BB108"/>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cell r="BB109"/>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cell r="BB110"/>
        </row>
        <row r="111">
          <cell r="A111" t="str">
            <v>2017-Q1</v>
          </cell>
          <cell r="B111">
            <v>38312.800000000003</v>
          </cell>
          <cell r="C111" t="str">
            <v>A</v>
          </cell>
          <cell r="D111" t="str">
            <v>E</v>
          </cell>
          <cell r="E111">
            <v>37560.500000000007</v>
          </cell>
          <cell r="F111" t="str">
            <v>A</v>
          </cell>
          <cell r="G111" t="str">
            <v>E</v>
          </cell>
          <cell r="H111">
            <v>2680.6</v>
          </cell>
          <cell r="I111" t="str">
            <v>A</v>
          </cell>
          <cell r="J111" t="str">
            <v>E</v>
          </cell>
          <cell r="K111">
            <v>9219.1</v>
          </cell>
          <cell r="L111" t="str">
            <v>A</v>
          </cell>
          <cell r="M111" t="str">
            <v>E</v>
          </cell>
          <cell r="N111">
            <v>8249.5</v>
          </cell>
          <cell r="O111" t="str">
            <v>A</v>
          </cell>
          <cell r="P111" t="str">
            <v>E</v>
          </cell>
          <cell r="Q111">
            <v>2215.5</v>
          </cell>
          <cell r="R111" t="str">
            <v>A</v>
          </cell>
          <cell r="S111" t="str">
            <v>E</v>
          </cell>
          <cell r="T111">
            <v>11837</v>
          </cell>
          <cell r="U111" t="str">
            <v>A</v>
          </cell>
          <cell r="V111" t="str">
            <v>E</v>
          </cell>
          <cell r="W111">
            <v>4007.7</v>
          </cell>
          <cell r="X111" t="str">
            <v>A</v>
          </cell>
          <cell r="Y111" t="str">
            <v>E</v>
          </cell>
          <cell r="Z111">
            <v>1290.5</v>
          </cell>
          <cell r="AA111" t="str">
            <v>A</v>
          </cell>
          <cell r="AB111" t="str">
            <v>E</v>
          </cell>
          <cell r="AC111">
            <v>2414.1</v>
          </cell>
          <cell r="AD111" t="str">
            <v>A</v>
          </cell>
          <cell r="AE111" t="str">
            <v>E</v>
          </cell>
          <cell r="AF111">
            <v>1746.8</v>
          </cell>
          <cell r="AG111" t="str">
            <v>A</v>
          </cell>
          <cell r="AH111" t="str">
            <v>E</v>
          </cell>
          <cell r="AI111">
            <v>1612.8</v>
          </cell>
          <cell r="AJ111" t="str">
            <v>A</v>
          </cell>
          <cell r="AK111" t="str">
            <v>E</v>
          </cell>
          <cell r="AL111">
            <v>536.4</v>
          </cell>
          <cell r="AM111" t="str">
            <v>A</v>
          </cell>
          <cell r="AN111" t="str">
            <v>E</v>
          </cell>
          <cell r="AO111">
            <v>4590.1000000000004</v>
          </cell>
          <cell r="AP111" t="str">
            <v>A</v>
          </cell>
          <cell r="AQ111" t="str">
            <v>E</v>
          </cell>
          <cell r="AR111">
            <v>170.7</v>
          </cell>
          <cell r="AS111" t="str">
            <v>A</v>
          </cell>
          <cell r="AT111" t="str">
            <v>E</v>
          </cell>
          <cell r="AU111">
            <v>4419.4000000000005</v>
          </cell>
          <cell r="AV111" t="str">
            <v>A</v>
          </cell>
          <cell r="AW111" t="str">
            <v>E</v>
          </cell>
          <cell r="AX111">
            <v>-3667.1000000000049</v>
          </cell>
          <cell r="AY111" t="str">
            <v>A</v>
          </cell>
          <cell r="AZ111" t="str">
            <v>E</v>
          </cell>
          <cell r="BB111"/>
        </row>
        <row r="112">
          <cell r="A112" t="str">
            <v>2017-Q2</v>
          </cell>
          <cell r="B112">
            <v>38676.199999999997</v>
          </cell>
          <cell r="C112" t="str">
            <v>A</v>
          </cell>
          <cell r="D112" t="str">
            <v>E</v>
          </cell>
          <cell r="E112">
            <v>37851.400000000009</v>
          </cell>
          <cell r="F112" t="str">
            <v>A</v>
          </cell>
          <cell r="G112" t="str">
            <v>E</v>
          </cell>
          <cell r="H112">
            <v>2706.8</v>
          </cell>
          <cell r="I112" t="str">
            <v>A</v>
          </cell>
          <cell r="J112" t="str">
            <v>E</v>
          </cell>
          <cell r="K112">
            <v>9045.1</v>
          </cell>
          <cell r="L112" t="str">
            <v>A</v>
          </cell>
          <cell r="M112" t="str">
            <v>E</v>
          </cell>
          <cell r="N112">
            <v>8141.5</v>
          </cell>
          <cell r="O112" t="str">
            <v>A</v>
          </cell>
          <cell r="P112" t="str">
            <v>E</v>
          </cell>
          <cell r="Q112">
            <v>2126.1999999999998</v>
          </cell>
          <cell r="R112" t="str">
            <v>A</v>
          </cell>
          <cell r="S112" t="str">
            <v>E</v>
          </cell>
          <cell r="T112">
            <v>12126</v>
          </cell>
          <cell r="U112" t="str">
            <v>A</v>
          </cell>
          <cell r="V112" t="str">
            <v>E</v>
          </cell>
          <cell r="W112">
            <v>4158.1000000000004</v>
          </cell>
          <cell r="X112" t="str">
            <v>A</v>
          </cell>
          <cell r="Y112" t="str">
            <v>E</v>
          </cell>
          <cell r="Z112">
            <v>1258.8</v>
          </cell>
          <cell r="AA112" t="str">
            <v>A</v>
          </cell>
          <cell r="AB112" t="str">
            <v>E</v>
          </cell>
          <cell r="AC112">
            <v>2426.3000000000002</v>
          </cell>
          <cell r="AD112" t="str">
            <v>A</v>
          </cell>
          <cell r="AE112" t="str">
            <v>E</v>
          </cell>
          <cell r="AF112">
            <v>1876.3</v>
          </cell>
          <cell r="AG112" t="str">
            <v>A</v>
          </cell>
          <cell r="AH112" t="str">
            <v>E</v>
          </cell>
          <cell r="AI112">
            <v>1616.5</v>
          </cell>
          <cell r="AJ112" t="str">
            <v>A</v>
          </cell>
          <cell r="AK112" t="str">
            <v>E</v>
          </cell>
          <cell r="AL112">
            <v>511.3</v>
          </cell>
          <cell r="AM112" t="str">
            <v>A</v>
          </cell>
          <cell r="AN112" t="str">
            <v>E</v>
          </cell>
          <cell r="AO112">
            <v>4706.8999999999996</v>
          </cell>
          <cell r="AP112" t="str">
            <v>A</v>
          </cell>
          <cell r="AQ112" t="str">
            <v>E</v>
          </cell>
          <cell r="AR112">
            <v>162</v>
          </cell>
          <cell r="AS112" t="str">
            <v>A</v>
          </cell>
          <cell r="AT112" t="str">
            <v>E</v>
          </cell>
          <cell r="AU112">
            <v>4544.8999999999996</v>
          </cell>
          <cell r="AV112" t="str">
            <v>A</v>
          </cell>
          <cell r="AW112" t="str">
            <v>E</v>
          </cell>
          <cell r="AX112">
            <v>-3720.1000000000113</v>
          </cell>
          <cell r="AY112" t="str">
            <v>A</v>
          </cell>
          <cell r="AZ112" t="str">
            <v>E</v>
          </cell>
          <cell r="BB112"/>
        </row>
        <row r="113">
          <cell r="A113" t="str">
            <v>2017-Q3</v>
          </cell>
          <cell r="B113">
            <v>39134.1</v>
          </cell>
          <cell r="C113" t="str">
            <v>A</v>
          </cell>
          <cell r="D113" t="str">
            <v>E</v>
          </cell>
          <cell r="E113">
            <v>38843.100000000006</v>
          </cell>
          <cell r="F113" t="str">
            <v>A</v>
          </cell>
          <cell r="G113" t="str">
            <v>E</v>
          </cell>
          <cell r="H113">
            <v>2800.2</v>
          </cell>
          <cell r="I113" t="str">
            <v>A</v>
          </cell>
          <cell r="J113" t="str">
            <v>E</v>
          </cell>
          <cell r="K113">
            <v>9089.2000000000007</v>
          </cell>
          <cell r="L113" t="str">
            <v>A</v>
          </cell>
          <cell r="M113" t="str">
            <v>E</v>
          </cell>
          <cell r="N113">
            <v>8151.5</v>
          </cell>
          <cell r="O113" t="str">
            <v>A</v>
          </cell>
          <cell r="P113" t="str">
            <v>E</v>
          </cell>
          <cell r="Q113">
            <v>2347.3000000000002</v>
          </cell>
          <cell r="R113" t="str">
            <v>A</v>
          </cell>
          <cell r="S113" t="str">
            <v>E</v>
          </cell>
          <cell r="T113">
            <v>12650.8</v>
          </cell>
          <cell r="U113" t="str">
            <v>A</v>
          </cell>
          <cell r="V113" t="str">
            <v>E</v>
          </cell>
          <cell r="W113">
            <v>4133.6000000000004</v>
          </cell>
          <cell r="X113" t="str">
            <v>A</v>
          </cell>
          <cell r="Y113" t="str">
            <v>E</v>
          </cell>
          <cell r="Z113">
            <v>1261.4000000000001</v>
          </cell>
          <cell r="AA113" t="str">
            <v>A</v>
          </cell>
          <cell r="AB113" t="str">
            <v>E</v>
          </cell>
          <cell r="AC113">
            <v>2452.8000000000002</v>
          </cell>
          <cell r="AD113" t="str">
            <v>A</v>
          </cell>
          <cell r="AE113" t="str">
            <v>E</v>
          </cell>
          <cell r="AF113">
            <v>1915.1</v>
          </cell>
          <cell r="AG113" t="str">
            <v>A</v>
          </cell>
          <cell r="AH113" t="str">
            <v>E</v>
          </cell>
          <cell r="AI113">
            <v>1645.9</v>
          </cell>
          <cell r="AJ113" t="str">
            <v>A</v>
          </cell>
          <cell r="AK113" t="str">
            <v>E</v>
          </cell>
          <cell r="AL113">
            <v>546.79999999999995</v>
          </cell>
          <cell r="AM113" t="str">
            <v>A</v>
          </cell>
          <cell r="AN113" t="str">
            <v>E</v>
          </cell>
          <cell r="AO113">
            <v>4789.8999999999996</v>
          </cell>
          <cell r="AP113" t="str">
            <v>A</v>
          </cell>
          <cell r="AQ113" t="str">
            <v>E</v>
          </cell>
          <cell r="AR113">
            <v>154.4</v>
          </cell>
          <cell r="AS113" t="str">
            <v>A</v>
          </cell>
          <cell r="AT113" t="str">
            <v>E</v>
          </cell>
          <cell r="AU113">
            <v>4635.5</v>
          </cell>
          <cell r="AV113" t="str">
            <v>A</v>
          </cell>
          <cell r="AW113" t="str">
            <v>E</v>
          </cell>
          <cell r="AX113">
            <v>-4344.5000000000073</v>
          </cell>
          <cell r="AY113" t="str">
            <v>A</v>
          </cell>
          <cell r="AZ113" t="str">
            <v>E</v>
          </cell>
          <cell r="BB113"/>
        </row>
        <row r="114">
          <cell r="A114" t="str">
            <v>2017-Q4</v>
          </cell>
          <cell r="B114">
            <v>39672.9</v>
          </cell>
          <cell r="C114" t="str">
            <v>A</v>
          </cell>
          <cell r="D114" t="str">
            <v>E</v>
          </cell>
          <cell r="E114">
            <v>38234.9</v>
          </cell>
          <cell r="F114" t="str">
            <v>A</v>
          </cell>
          <cell r="G114" t="str">
            <v>E</v>
          </cell>
          <cell r="H114">
            <v>2417.6999999999998</v>
          </cell>
          <cell r="I114" t="str">
            <v>A</v>
          </cell>
          <cell r="J114" t="str">
            <v>E</v>
          </cell>
          <cell r="K114">
            <v>9183.7999999999993</v>
          </cell>
          <cell r="L114" t="str">
            <v>A</v>
          </cell>
          <cell r="M114" t="str">
            <v>E</v>
          </cell>
          <cell r="N114">
            <v>7998</v>
          </cell>
          <cell r="O114" t="str">
            <v>A</v>
          </cell>
          <cell r="P114" t="str">
            <v>E</v>
          </cell>
          <cell r="Q114">
            <v>2311.3000000000002</v>
          </cell>
          <cell r="R114" t="str">
            <v>A</v>
          </cell>
          <cell r="S114" t="str">
            <v>E</v>
          </cell>
          <cell r="T114">
            <v>12316</v>
          </cell>
          <cell r="U114" t="str">
            <v>A</v>
          </cell>
          <cell r="V114" t="str">
            <v>E</v>
          </cell>
          <cell r="W114">
            <v>4172.5</v>
          </cell>
          <cell r="X114" t="str">
            <v>A</v>
          </cell>
          <cell r="Y114" t="str">
            <v>E</v>
          </cell>
          <cell r="Z114">
            <v>1260.0999999999999</v>
          </cell>
          <cell r="AA114" t="str">
            <v>A</v>
          </cell>
          <cell r="AB114" t="str">
            <v>E</v>
          </cell>
          <cell r="AC114">
            <v>2452.1999999999998</v>
          </cell>
          <cell r="AD114" t="str">
            <v>A</v>
          </cell>
          <cell r="AE114" t="str">
            <v>E</v>
          </cell>
          <cell r="AF114">
            <v>1923.3</v>
          </cell>
          <cell r="AG114" t="str">
            <v>A</v>
          </cell>
          <cell r="AH114" t="str">
            <v>E</v>
          </cell>
          <cell r="AI114">
            <v>1639.4</v>
          </cell>
          <cell r="AJ114" t="str">
            <v>A</v>
          </cell>
          <cell r="AK114" t="str">
            <v>E</v>
          </cell>
          <cell r="AL114">
            <v>558.6</v>
          </cell>
          <cell r="AM114" t="str">
            <v>A</v>
          </cell>
          <cell r="AN114" t="str">
            <v>E</v>
          </cell>
          <cell r="AO114">
            <v>4658.6000000000004</v>
          </cell>
          <cell r="AP114" t="str">
            <v>A</v>
          </cell>
          <cell r="AQ114" t="str">
            <v>E</v>
          </cell>
          <cell r="AR114">
            <v>167.7</v>
          </cell>
          <cell r="AS114" t="str">
            <v>A</v>
          </cell>
          <cell r="AT114" t="str">
            <v>E</v>
          </cell>
          <cell r="AU114">
            <v>4490.9000000000005</v>
          </cell>
          <cell r="AV114" t="str">
            <v>A</v>
          </cell>
          <cell r="AW114" t="str">
            <v>E</v>
          </cell>
          <cell r="AX114">
            <v>-3052.9000000000005</v>
          </cell>
          <cell r="AY114" t="str">
            <v>A</v>
          </cell>
          <cell r="AZ114" t="str">
            <v>E</v>
          </cell>
          <cell r="BB114"/>
        </row>
        <row r="115">
          <cell r="A115" t="str">
            <v>2018-Q1</v>
          </cell>
          <cell r="B115">
            <v>40342.199999999997</v>
          </cell>
          <cell r="C115" t="str">
            <v>A</v>
          </cell>
          <cell r="D115" t="str">
            <v>E</v>
          </cell>
          <cell r="E115">
            <v>39669.700000000004</v>
          </cell>
          <cell r="F115" t="str">
            <v>A</v>
          </cell>
          <cell r="G115" t="str">
            <v>E</v>
          </cell>
          <cell r="H115">
            <v>2998.3</v>
          </cell>
          <cell r="I115" t="str">
            <v>A</v>
          </cell>
          <cell r="J115" t="str">
            <v>E</v>
          </cell>
          <cell r="K115">
            <v>9735.9</v>
          </cell>
          <cell r="L115" t="str">
            <v>A</v>
          </cell>
          <cell r="M115" t="str">
            <v>E</v>
          </cell>
          <cell r="N115">
            <v>8690.7999999999993</v>
          </cell>
          <cell r="O115" t="str">
            <v>A</v>
          </cell>
          <cell r="P115" t="str">
            <v>E</v>
          </cell>
          <cell r="Q115">
            <v>2214.1</v>
          </cell>
          <cell r="R115" t="str">
            <v>A</v>
          </cell>
          <cell r="S115" t="str">
            <v>E</v>
          </cell>
          <cell r="T115">
            <v>12763.6</v>
          </cell>
          <cell r="U115" t="str">
            <v>A</v>
          </cell>
          <cell r="V115" t="str">
            <v>E</v>
          </cell>
          <cell r="W115">
            <v>4083.2</v>
          </cell>
          <cell r="X115" t="str">
            <v>A</v>
          </cell>
          <cell r="Y115" t="str">
            <v>E</v>
          </cell>
          <cell r="Z115">
            <v>1350.2</v>
          </cell>
          <cell r="AA115" t="str">
            <v>A</v>
          </cell>
          <cell r="AB115" t="str">
            <v>E</v>
          </cell>
          <cell r="AC115">
            <v>2452.6</v>
          </cell>
          <cell r="AD115" t="str">
            <v>A</v>
          </cell>
          <cell r="AE115" t="str">
            <v>E</v>
          </cell>
          <cell r="AF115">
            <v>1843.9</v>
          </cell>
          <cell r="AG115" t="str">
            <v>A</v>
          </cell>
          <cell r="AH115" t="str">
            <v>E</v>
          </cell>
          <cell r="AI115">
            <v>1651</v>
          </cell>
          <cell r="AJ115" t="str">
            <v>A</v>
          </cell>
          <cell r="AK115" t="str">
            <v>E</v>
          </cell>
          <cell r="AL115">
            <v>576.9</v>
          </cell>
          <cell r="AM115" t="str">
            <v>A</v>
          </cell>
          <cell r="AN115" t="str">
            <v>E</v>
          </cell>
          <cell r="AO115">
            <v>4974.1000000000004</v>
          </cell>
          <cell r="AP115" t="str">
            <v>A</v>
          </cell>
          <cell r="AQ115" t="str">
            <v>E</v>
          </cell>
          <cell r="AR115">
            <v>191.4</v>
          </cell>
          <cell r="AS115" t="str">
            <v>A</v>
          </cell>
          <cell r="AT115" t="str">
            <v>E</v>
          </cell>
          <cell r="AU115">
            <v>4782.7000000000007</v>
          </cell>
          <cell r="AV115" t="str">
            <v>A</v>
          </cell>
          <cell r="AW115" t="str">
            <v>E</v>
          </cell>
          <cell r="AX115">
            <v>-4110.200000000008</v>
          </cell>
          <cell r="AY115" t="str">
            <v>A</v>
          </cell>
          <cell r="AZ115" t="str">
            <v>E</v>
          </cell>
          <cell r="BB115"/>
        </row>
        <row r="116">
          <cell r="A116" t="str">
            <v>2018-Q2</v>
          </cell>
          <cell r="B116">
            <v>40975.9</v>
          </cell>
          <cell r="C116" t="str">
            <v>A</v>
          </cell>
          <cell r="D116" t="str">
            <v>E</v>
          </cell>
          <cell r="E116">
            <v>40411.600000000006</v>
          </cell>
          <cell r="F116" t="str">
            <v>A</v>
          </cell>
          <cell r="G116" t="str">
            <v>E</v>
          </cell>
          <cell r="H116">
            <v>3046.7</v>
          </cell>
          <cell r="I116" t="str">
            <v>A</v>
          </cell>
          <cell r="J116" t="str">
            <v>E</v>
          </cell>
          <cell r="K116">
            <v>9592.4</v>
          </cell>
          <cell r="L116" t="str">
            <v>A</v>
          </cell>
          <cell r="M116" t="str">
            <v>E</v>
          </cell>
          <cell r="N116">
            <v>8633.7000000000007</v>
          </cell>
          <cell r="O116" t="str">
            <v>A</v>
          </cell>
          <cell r="P116" t="str">
            <v>E</v>
          </cell>
          <cell r="Q116">
            <v>2198.1</v>
          </cell>
          <cell r="R116" t="str">
            <v>A</v>
          </cell>
          <cell r="S116" t="str">
            <v>E</v>
          </cell>
          <cell r="T116">
            <v>13094.1</v>
          </cell>
          <cell r="U116" t="str">
            <v>A</v>
          </cell>
          <cell r="V116" t="str">
            <v>E</v>
          </cell>
          <cell r="W116">
            <v>4427.1000000000004</v>
          </cell>
          <cell r="X116" t="str">
            <v>A</v>
          </cell>
          <cell r="Y116" t="str">
            <v>E</v>
          </cell>
          <cell r="Z116">
            <v>1310.4000000000001</v>
          </cell>
          <cell r="AA116" t="str">
            <v>A</v>
          </cell>
          <cell r="AB116" t="str">
            <v>E</v>
          </cell>
          <cell r="AC116">
            <v>2490.6999999999998</v>
          </cell>
          <cell r="AD116" t="str">
            <v>A</v>
          </cell>
          <cell r="AE116" t="str">
            <v>E</v>
          </cell>
          <cell r="AF116">
            <v>2034.4</v>
          </cell>
          <cell r="AG116" t="str">
            <v>A</v>
          </cell>
          <cell r="AH116" t="str">
            <v>E</v>
          </cell>
          <cell r="AI116">
            <v>1683.9</v>
          </cell>
          <cell r="AJ116" t="str">
            <v>A</v>
          </cell>
          <cell r="AK116" t="str">
            <v>E</v>
          </cell>
          <cell r="AL116">
            <v>533.79999999999995</v>
          </cell>
          <cell r="AM116" t="str">
            <v>A</v>
          </cell>
          <cell r="AN116" t="str">
            <v>E</v>
          </cell>
          <cell r="AO116">
            <v>5101.8</v>
          </cell>
          <cell r="AP116" t="str">
            <v>A</v>
          </cell>
          <cell r="AQ116" t="str">
            <v>E</v>
          </cell>
          <cell r="AR116">
            <v>167.5</v>
          </cell>
          <cell r="AS116" t="str">
            <v>A</v>
          </cell>
          <cell r="AT116" t="str">
            <v>E</v>
          </cell>
          <cell r="AU116">
            <v>4934.3</v>
          </cell>
          <cell r="AV116" t="str">
            <v>A</v>
          </cell>
          <cell r="AW116" t="str">
            <v>E</v>
          </cell>
          <cell r="AX116">
            <v>-4370.0000000000045</v>
          </cell>
          <cell r="AY116" t="str">
            <v>A</v>
          </cell>
          <cell r="AZ116" t="str">
            <v>E</v>
          </cell>
          <cell r="BB116"/>
        </row>
        <row r="117">
          <cell r="A117" t="str">
            <v>2018-Q3</v>
          </cell>
          <cell r="B117">
            <v>41525.800000000003</v>
          </cell>
          <cell r="C117" t="str">
            <v>A</v>
          </cell>
          <cell r="D117" t="str">
            <v>E</v>
          </cell>
          <cell r="E117">
            <v>41237.699999999997</v>
          </cell>
          <cell r="F117" t="str">
            <v>A</v>
          </cell>
          <cell r="G117" t="str">
            <v>E</v>
          </cell>
          <cell r="H117">
            <v>3122.9</v>
          </cell>
          <cell r="I117" t="str">
            <v>A</v>
          </cell>
          <cell r="J117" t="str">
            <v>E</v>
          </cell>
          <cell r="K117">
            <v>9983.2999999999993</v>
          </cell>
          <cell r="L117" t="str">
            <v>A</v>
          </cell>
          <cell r="M117" t="str">
            <v>E</v>
          </cell>
          <cell r="N117">
            <v>8756.2999999999993</v>
          </cell>
          <cell r="O117" t="str">
            <v>A</v>
          </cell>
          <cell r="P117" t="str">
            <v>E</v>
          </cell>
          <cell r="Q117">
            <v>2079.1999999999998</v>
          </cell>
          <cell r="R117" t="str">
            <v>A</v>
          </cell>
          <cell r="S117" t="str">
            <v>E</v>
          </cell>
          <cell r="T117">
            <v>13573.6</v>
          </cell>
          <cell r="U117" t="str">
            <v>A</v>
          </cell>
          <cell r="V117" t="str">
            <v>E</v>
          </cell>
          <cell r="W117">
            <v>4458.3999999999996</v>
          </cell>
          <cell r="X117" t="str">
            <v>A</v>
          </cell>
          <cell r="Y117" t="str">
            <v>E</v>
          </cell>
          <cell r="Z117">
            <v>1313.5</v>
          </cell>
          <cell r="AA117" t="str">
            <v>A</v>
          </cell>
          <cell r="AB117" t="str">
            <v>E</v>
          </cell>
          <cell r="AC117">
            <v>2539.6</v>
          </cell>
          <cell r="AD117" t="str">
            <v>A</v>
          </cell>
          <cell r="AE117" t="str">
            <v>E</v>
          </cell>
          <cell r="AF117">
            <v>1926.6</v>
          </cell>
          <cell r="AG117" t="str">
            <v>A</v>
          </cell>
          <cell r="AH117" t="str">
            <v>E</v>
          </cell>
          <cell r="AI117">
            <v>1672.1</v>
          </cell>
          <cell r="AJ117" t="str">
            <v>A</v>
          </cell>
          <cell r="AK117" t="str">
            <v>E</v>
          </cell>
          <cell r="AL117">
            <v>568.5</v>
          </cell>
          <cell r="AM117" t="str">
            <v>A</v>
          </cell>
          <cell r="AN117" t="str">
            <v>E</v>
          </cell>
          <cell r="AO117">
            <v>5157.3</v>
          </cell>
          <cell r="AP117" t="str">
            <v>A</v>
          </cell>
          <cell r="AQ117" t="str">
            <v>E</v>
          </cell>
          <cell r="AR117">
            <v>172.7</v>
          </cell>
          <cell r="AS117" t="str">
            <v>A</v>
          </cell>
          <cell r="AT117" t="str">
            <v>E</v>
          </cell>
          <cell r="AU117">
            <v>4984.6000000000004</v>
          </cell>
          <cell r="AV117" t="str">
            <v>A</v>
          </cell>
          <cell r="AW117" t="str">
            <v>E</v>
          </cell>
          <cell r="AX117">
            <v>-4696.4999999999945</v>
          </cell>
          <cell r="AY117" t="str">
            <v>A</v>
          </cell>
          <cell r="AZ117" t="str">
            <v>E</v>
          </cell>
          <cell r="BB117"/>
        </row>
        <row r="118">
          <cell r="A118" t="str">
            <v>2018-Q4</v>
          </cell>
          <cell r="B118">
            <v>41909.800000000003</v>
          </cell>
          <cell r="C118" t="str">
            <v>A</v>
          </cell>
          <cell r="D118" t="str">
            <v>E</v>
          </cell>
          <cell r="E118">
            <v>41282.19999999999</v>
          </cell>
          <cell r="F118" t="str">
            <v>A</v>
          </cell>
          <cell r="G118" t="str">
            <v>E</v>
          </cell>
          <cell r="H118">
            <v>2861</v>
          </cell>
          <cell r="I118" t="str">
            <v>A</v>
          </cell>
          <cell r="J118" t="str">
            <v>E</v>
          </cell>
          <cell r="K118">
            <v>10038</v>
          </cell>
          <cell r="L118" t="str">
            <v>A</v>
          </cell>
          <cell r="M118" t="str">
            <v>E</v>
          </cell>
          <cell r="N118">
            <v>8553</v>
          </cell>
          <cell r="O118" t="str">
            <v>A</v>
          </cell>
          <cell r="P118" t="str">
            <v>E</v>
          </cell>
          <cell r="Q118">
            <v>2168.6</v>
          </cell>
          <cell r="R118" t="str">
            <v>A</v>
          </cell>
          <cell r="S118" t="str">
            <v>E</v>
          </cell>
          <cell r="T118">
            <v>13408.4</v>
          </cell>
          <cell r="U118" t="str">
            <v>A</v>
          </cell>
          <cell r="V118" t="str">
            <v>E</v>
          </cell>
          <cell r="W118">
            <v>4616.1000000000004</v>
          </cell>
          <cell r="X118" t="str">
            <v>A</v>
          </cell>
          <cell r="Y118" t="str">
            <v>E</v>
          </cell>
          <cell r="Z118">
            <v>1362.2</v>
          </cell>
          <cell r="AA118" t="str">
            <v>A</v>
          </cell>
          <cell r="AB118" t="str">
            <v>E</v>
          </cell>
          <cell r="AC118">
            <v>2581.6999999999998</v>
          </cell>
          <cell r="AD118" t="str">
            <v>A</v>
          </cell>
          <cell r="AE118" t="str">
            <v>E</v>
          </cell>
          <cell r="AF118">
            <v>1948.4</v>
          </cell>
          <cell r="AG118" t="str">
            <v>A</v>
          </cell>
          <cell r="AH118" t="str">
            <v>E</v>
          </cell>
          <cell r="AI118">
            <v>1700.7</v>
          </cell>
          <cell r="AJ118" t="str">
            <v>A</v>
          </cell>
          <cell r="AK118" t="str">
            <v>E</v>
          </cell>
          <cell r="AL118">
            <v>597.1</v>
          </cell>
          <cell r="AM118" t="str">
            <v>A</v>
          </cell>
          <cell r="AN118" t="str">
            <v>E</v>
          </cell>
          <cell r="AO118">
            <v>5174.2</v>
          </cell>
          <cell r="AP118" t="str">
            <v>A</v>
          </cell>
          <cell r="AQ118" t="str">
            <v>E</v>
          </cell>
          <cell r="AR118">
            <v>167.1</v>
          </cell>
          <cell r="AS118" t="str">
            <v>A</v>
          </cell>
          <cell r="AT118" t="str">
            <v>E</v>
          </cell>
          <cell r="AU118">
            <v>5007.0999999999995</v>
          </cell>
          <cell r="AV118" t="str">
            <v>A</v>
          </cell>
          <cell r="AW118" t="str">
            <v>E</v>
          </cell>
          <cell r="AX118">
            <v>-4379.4999999999864</v>
          </cell>
          <cell r="AY118" t="str">
            <v>A</v>
          </cell>
          <cell r="AZ118" t="str">
            <v>E</v>
          </cell>
          <cell r="BB118"/>
        </row>
        <row r="119">
          <cell r="A119" t="str">
            <v>2019-Q1</v>
          </cell>
          <cell r="B119">
            <v>42306.5</v>
          </cell>
          <cell r="C119" t="str">
            <v>A</v>
          </cell>
          <cell r="D119" t="str">
            <v>E</v>
          </cell>
          <cell r="E119">
            <v>41068.800000000003</v>
          </cell>
          <cell r="F119" t="str">
            <v>A</v>
          </cell>
          <cell r="G119" t="str">
            <v>E</v>
          </cell>
          <cell r="H119">
            <v>2939.9</v>
          </cell>
          <cell r="I119" t="str">
            <v>A</v>
          </cell>
          <cell r="J119" t="str">
            <v>E</v>
          </cell>
          <cell r="K119">
            <v>9707.7999999999993</v>
          </cell>
          <cell r="L119" t="str">
            <v>A</v>
          </cell>
          <cell r="M119" t="str">
            <v>E</v>
          </cell>
          <cell r="N119">
            <v>8604.7000000000007</v>
          </cell>
          <cell r="O119" t="str">
            <v>A</v>
          </cell>
          <cell r="P119" t="str">
            <v>E</v>
          </cell>
          <cell r="Q119">
            <v>1998.7</v>
          </cell>
          <cell r="R119" t="str">
            <v>A</v>
          </cell>
          <cell r="S119" t="str">
            <v>E</v>
          </cell>
          <cell r="T119">
            <v>13370.1</v>
          </cell>
          <cell r="U119" t="str">
            <v>A</v>
          </cell>
          <cell r="V119" t="str">
            <v>E</v>
          </cell>
          <cell r="W119">
            <v>4738.2</v>
          </cell>
          <cell r="X119" t="str">
            <v>A</v>
          </cell>
          <cell r="Y119" t="str">
            <v>E</v>
          </cell>
          <cell r="Z119">
            <v>1298.9000000000001</v>
          </cell>
          <cell r="AA119" t="str">
            <v>A</v>
          </cell>
          <cell r="AB119" t="str">
            <v>E</v>
          </cell>
          <cell r="AC119">
            <v>2705.9</v>
          </cell>
          <cell r="AD119" t="str">
            <v>A</v>
          </cell>
          <cell r="AE119" t="str">
            <v>E</v>
          </cell>
          <cell r="AF119">
            <v>1963.4</v>
          </cell>
          <cell r="AG119" t="str">
            <v>A</v>
          </cell>
          <cell r="AH119" t="str">
            <v>E</v>
          </cell>
          <cell r="AI119">
            <v>1732</v>
          </cell>
          <cell r="AJ119" t="str">
            <v>A</v>
          </cell>
          <cell r="AK119" t="str">
            <v>E</v>
          </cell>
          <cell r="AL119">
            <v>613.9</v>
          </cell>
          <cell r="AM119" t="str">
            <v>A</v>
          </cell>
          <cell r="AN119" t="str">
            <v>E</v>
          </cell>
          <cell r="AO119">
            <v>5308</v>
          </cell>
          <cell r="AP119" t="str">
            <v>A</v>
          </cell>
          <cell r="AQ119" t="str">
            <v>E</v>
          </cell>
          <cell r="AR119">
            <v>173.4</v>
          </cell>
          <cell r="AS119" t="str">
            <v>A</v>
          </cell>
          <cell r="AT119" t="str">
            <v>E</v>
          </cell>
          <cell r="AU119">
            <v>5134.6000000000004</v>
          </cell>
          <cell r="AV119" t="str">
            <v>A</v>
          </cell>
          <cell r="AW119" t="str">
            <v>E</v>
          </cell>
          <cell r="AX119">
            <v>-3896.9000000000033</v>
          </cell>
          <cell r="AY119" t="str">
            <v>A</v>
          </cell>
          <cell r="AZ119" t="str">
            <v>E</v>
          </cell>
          <cell r="BB119"/>
        </row>
        <row r="120">
          <cell r="A120" t="str">
            <v>2019-Q2</v>
          </cell>
          <cell r="B120">
            <v>42675</v>
          </cell>
          <cell r="C120" t="str">
            <v>A</v>
          </cell>
          <cell r="D120" t="str">
            <v>E</v>
          </cell>
          <cell r="E120">
            <v>41879.799999999996</v>
          </cell>
          <cell r="F120" t="str">
            <v>A</v>
          </cell>
          <cell r="G120" t="str">
            <v>E</v>
          </cell>
          <cell r="H120">
            <v>3086.3</v>
          </cell>
          <cell r="I120" t="str">
            <v>A</v>
          </cell>
          <cell r="J120" t="str">
            <v>E</v>
          </cell>
          <cell r="K120">
            <v>9130.5</v>
          </cell>
          <cell r="L120" t="str">
            <v>A</v>
          </cell>
          <cell r="M120" t="str">
            <v>E</v>
          </cell>
          <cell r="N120">
            <v>8433.7999999999993</v>
          </cell>
          <cell r="O120" t="str">
            <v>A</v>
          </cell>
          <cell r="P120" t="str">
            <v>E</v>
          </cell>
          <cell r="Q120">
            <v>2340.8000000000002</v>
          </cell>
          <cell r="R120" t="str">
            <v>A</v>
          </cell>
          <cell r="S120" t="str">
            <v>E</v>
          </cell>
          <cell r="T120">
            <v>13369.1</v>
          </cell>
          <cell r="U120" t="str">
            <v>A</v>
          </cell>
          <cell r="V120" t="str">
            <v>E</v>
          </cell>
          <cell r="W120">
            <v>5347.3</v>
          </cell>
          <cell r="X120" t="str">
            <v>A</v>
          </cell>
          <cell r="Y120" t="str">
            <v>E</v>
          </cell>
          <cell r="Z120">
            <v>1279.7</v>
          </cell>
          <cell r="AA120" t="str">
            <v>A</v>
          </cell>
          <cell r="AB120" t="str">
            <v>E</v>
          </cell>
          <cell r="AC120">
            <v>2812.8</v>
          </cell>
          <cell r="AD120" t="str">
            <v>A</v>
          </cell>
          <cell r="AE120" t="str">
            <v>E</v>
          </cell>
          <cell r="AF120">
            <v>2188</v>
          </cell>
          <cell r="AG120" t="str">
            <v>A</v>
          </cell>
          <cell r="AH120" t="str">
            <v>E</v>
          </cell>
          <cell r="AI120">
            <v>1797.1</v>
          </cell>
          <cell r="AJ120" t="str">
            <v>A</v>
          </cell>
          <cell r="AK120" t="str">
            <v>E</v>
          </cell>
          <cell r="AL120">
            <v>528.20000000000005</v>
          </cell>
          <cell r="AM120" t="str">
            <v>A</v>
          </cell>
          <cell r="AN120" t="str">
            <v>E</v>
          </cell>
          <cell r="AO120">
            <v>5120.8999999999996</v>
          </cell>
          <cell r="AP120" t="str">
            <v>A</v>
          </cell>
          <cell r="AQ120" t="str">
            <v>E</v>
          </cell>
          <cell r="AR120">
            <v>180</v>
          </cell>
          <cell r="AS120" t="str">
            <v>A</v>
          </cell>
          <cell r="AT120" t="str">
            <v>E</v>
          </cell>
          <cell r="AU120">
            <v>4940.8999999999996</v>
          </cell>
          <cell r="AV120" t="str">
            <v>A</v>
          </cell>
          <cell r="AW120" t="str">
            <v>E</v>
          </cell>
          <cell r="AX120">
            <v>-4145.6999999999953</v>
          </cell>
          <cell r="AY120" t="str">
            <v>A</v>
          </cell>
          <cell r="AZ120" t="str">
            <v>E</v>
          </cell>
          <cell r="BB120"/>
        </row>
        <row r="121">
          <cell r="A121" t="str">
            <v>2019-Q3</v>
          </cell>
          <cell r="B121">
            <v>42908.3</v>
          </cell>
          <cell r="C121" t="str">
            <v>A</v>
          </cell>
          <cell r="D121" t="str">
            <v>E</v>
          </cell>
          <cell r="E121">
            <v>42414.299999999996</v>
          </cell>
          <cell r="F121" t="str">
            <v>A</v>
          </cell>
          <cell r="G121" t="str">
            <v>E</v>
          </cell>
          <cell r="H121">
            <v>2971.9</v>
          </cell>
          <cell r="I121" t="str">
            <v>A</v>
          </cell>
          <cell r="J121" t="str">
            <v>E</v>
          </cell>
          <cell r="K121">
            <v>9777.2000000000007</v>
          </cell>
          <cell r="L121" t="str">
            <v>A</v>
          </cell>
          <cell r="M121" t="str">
            <v>E</v>
          </cell>
          <cell r="N121">
            <v>8504.7999999999993</v>
          </cell>
          <cell r="O121" t="str">
            <v>A</v>
          </cell>
          <cell r="P121" t="str">
            <v>E</v>
          </cell>
          <cell r="Q121">
            <v>2301.8000000000002</v>
          </cell>
          <cell r="R121" t="str">
            <v>A</v>
          </cell>
          <cell r="S121" t="str">
            <v>E</v>
          </cell>
          <cell r="T121">
            <v>13632</v>
          </cell>
          <cell r="U121" t="str">
            <v>A</v>
          </cell>
          <cell r="V121" t="str">
            <v>E</v>
          </cell>
          <cell r="W121">
            <v>5123.1000000000004</v>
          </cell>
          <cell r="X121" t="str">
            <v>A</v>
          </cell>
          <cell r="Y121" t="str">
            <v>E</v>
          </cell>
          <cell r="Z121">
            <v>1295.0999999999999</v>
          </cell>
          <cell r="AA121" t="str">
            <v>A</v>
          </cell>
          <cell r="AB121" t="str">
            <v>E</v>
          </cell>
          <cell r="AC121">
            <v>2825.2</v>
          </cell>
          <cell r="AD121" t="str">
            <v>A</v>
          </cell>
          <cell r="AE121" t="str">
            <v>E</v>
          </cell>
          <cell r="AF121">
            <v>2112</v>
          </cell>
          <cell r="AG121" t="str">
            <v>A</v>
          </cell>
          <cell r="AH121" t="str">
            <v>E</v>
          </cell>
          <cell r="AI121">
            <v>1772.6</v>
          </cell>
          <cell r="AJ121" t="str">
            <v>A</v>
          </cell>
          <cell r="AK121" t="str">
            <v>E</v>
          </cell>
          <cell r="AL121">
            <v>603.4</v>
          </cell>
          <cell r="AM121" t="str">
            <v>A</v>
          </cell>
          <cell r="AN121" t="str">
            <v>E</v>
          </cell>
          <cell r="AO121">
            <v>5398.1</v>
          </cell>
          <cell r="AP121" t="str">
            <v>A</v>
          </cell>
          <cell r="AQ121" t="str">
            <v>E</v>
          </cell>
          <cell r="AR121">
            <v>198.2</v>
          </cell>
          <cell r="AS121" t="str">
            <v>A</v>
          </cell>
          <cell r="AT121" t="str">
            <v>E</v>
          </cell>
          <cell r="AU121">
            <v>5199.9000000000005</v>
          </cell>
          <cell r="AV121" t="str">
            <v>A</v>
          </cell>
          <cell r="AW121" t="str">
            <v>E</v>
          </cell>
          <cell r="AX121">
            <v>-4705.8999999999933</v>
          </cell>
          <cell r="AY121" t="str">
            <v>A</v>
          </cell>
          <cell r="AZ121" t="str">
            <v>E</v>
          </cell>
          <cell r="BB121"/>
        </row>
        <row r="122">
          <cell r="A122" t="str">
            <v>2019-Q4</v>
          </cell>
          <cell r="B122">
            <v>43154.2</v>
          </cell>
          <cell r="C122" t="str">
            <v>A</v>
          </cell>
          <cell r="D122" t="str">
            <v>E</v>
          </cell>
          <cell r="E122">
            <v>43296.2</v>
          </cell>
          <cell r="F122" t="str">
            <v>A</v>
          </cell>
          <cell r="G122" t="str">
            <v>E</v>
          </cell>
          <cell r="H122">
            <v>2926.1</v>
          </cell>
          <cell r="I122" t="str">
            <v>A</v>
          </cell>
          <cell r="J122" t="str">
            <v>E</v>
          </cell>
          <cell r="K122">
            <v>10126.4</v>
          </cell>
          <cell r="L122" t="str">
            <v>A</v>
          </cell>
          <cell r="M122" t="str">
            <v>E</v>
          </cell>
          <cell r="N122">
            <v>8575.4</v>
          </cell>
          <cell r="O122" t="str">
            <v>A</v>
          </cell>
          <cell r="P122" t="str">
            <v>E</v>
          </cell>
          <cell r="Q122">
            <v>2312.3000000000002</v>
          </cell>
          <cell r="R122" t="str">
            <v>A</v>
          </cell>
          <cell r="S122" t="str">
            <v>E</v>
          </cell>
          <cell r="T122">
            <v>13958.8</v>
          </cell>
          <cell r="U122" t="str">
            <v>A</v>
          </cell>
          <cell r="V122" t="str">
            <v>E</v>
          </cell>
          <cell r="W122">
            <v>5292</v>
          </cell>
          <cell r="X122" t="str">
            <v>A</v>
          </cell>
          <cell r="Y122" t="str">
            <v>E</v>
          </cell>
          <cell r="Z122">
            <v>1316.3</v>
          </cell>
          <cell r="AA122" t="str">
            <v>A</v>
          </cell>
          <cell r="AB122" t="str">
            <v>E</v>
          </cell>
          <cell r="AC122">
            <v>2933.2</v>
          </cell>
          <cell r="AD122" t="str">
            <v>A</v>
          </cell>
          <cell r="AE122" t="str">
            <v>E</v>
          </cell>
          <cell r="AF122">
            <v>2037.6</v>
          </cell>
          <cell r="AG122" t="str">
            <v>A</v>
          </cell>
          <cell r="AH122" t="str">
            <v>E</v>
          </cell>
          <cell r="AI122">
            <v>1785.1</v>
          </cell>
          <cell r="AJ122" t="str">
            <v>A</v>
          </cell>
          <cell r="AK122" t="str">
            <v>E</v>
          </cell>
          <cell r="AL122">
            <v>608.4</v>
          </cell>
          <cell r="AM122" t="str">
            <v>A</v>
          </cell>
          <cell r="AN122" t="str">
            <v>E</v>
          </cell>
          <cell r="AO122">
            <v>5216.1000000000004</v>
          </cell>
          <cell r="AP122" t="str">
            <v>A</v>
          </cell>
          <cell r="AQ122" t="str">
            <v>E</v>
          </cell>
          <cell r="AR122">
            <v>176.3</v>
          </cell>
          <cell r="AS122" t="str">
            <v>A</v>
          </cell>
          <cell r="AT122" t="str">
            <v>E</v>
          </cell>
          <cell r="AU122">
            <v>5039.8</v>
          </cell>
          <cell r="AV122" t="str">
            <v>A</v>
          </cell>
          <cell r="AW122" t="str">
            <v>E</v>
          </cell>
          <cell r="AX122">
            <v>-5181.8</v>
          </cell>
          <cell r="AY122" t="str">
            <v>A</v>
          </cell>
          <cell r="AZ122" t="str">
            <v>E</v>
          </cell>
          <cell r="BB122"/>
        </row>
        <row r="123">
          <cell r="A123" t="str">
            <v>2020-Q1</v>
          </cell>
          <cell r="B123">
            <v>43447.9</v>
          </cell>
          <cell r="C123" t="str">
            <v>A</v>
          </cell>
          <cell r="D123" t="str">
            <v>E</v>
          </cell>
          <cell r="E123">
            <v>42630.1</v>
          </cell>
          <cell r="F123" t="str">
            <v>A</v>
          </cell>
          <cell r="G123" t="str">
            <v>E</v>
          </cell>
          <cell r="H123">
            <v>2834.5</v>
          </cell>
          <cell r="I123" t="str">
            <v>A</v>
          </cell>
          <cell r="J123" t="str">
            <v>E</v>
          </cell>
          <cell r="K123">
            <v>9905.1</v>
          </cell>
          <cell r="L123" t="str">
            <v>A</v>
          </cell>
          <cell r="M123" t="str">
            <v>E</v>
          </cell>
          <cell r="N123">
            <v>8439.1</v>
          </cell>
          <cell r="O123" t="str">
            <v>A</v>
          </cell>
          <cell r="P123" t="str">
            <v>E</v>
          </cell>
          <cell r="Q123">
            <v>2383.5</v>
          </cell>
          <cell r="R123" t="str">
            <v>A</v>
          </cell>
          <cell r="S123" t="str">
            <v>E</v>
          </cell>
          <cell r="T123">
            <v>13714.3</v>
          </cell>
          <cell r="U123" t="str">
            <v>A</v>
          </cell>
          <cell r="V123" t="str">
            <v>E</v>
          </cell>
          <cell r="W123">
            <v>5184.6000000000004</v>
          </cell>
          <cell r="X123" t="str">
            <v>A</v>
          </cell>
          <cell r="Y123" t="str">
            <v>E</v>
          </cell>
          <cell r="Z123">
            <v>1455.2</v>
          </cell>
          <cell r="AA123" t="str">
            <v>A</v>
          </cell>
          <cell r="AB123" t="str">
            <v>E</v>
          </cell>
          <cell r="AC123">
            <v>2693.8</v>
          </cell>
          <cell r="AD123" t="str">
            <v>A</v>
          </cell>
          <cell r="AE123" t="str">
            <v>E</v>
          </cell>
          <cell r="AF123">
            <v>2077.6999999999998</v>
          </cell>
          <cell r="AG123" t="str">
            <v>A</v>
          </cell>
          <cell r="AH123" t="str">
            <v>E</v>
          </cell>
          <cell r="AI123">
            <v>1789.1</v>
          </cell>
          <cell r="AJ123" t="str">
            <v>A</v>
          </cell>
          <cell r="AK123" t="str">
            <v>E</v>
          </cell>
          <cell r="AL123">
            <v>592.29999999999995</v>
          </cell>
          <cell r="AM123" t="str">
            <v>A</v>
          </cell>
          <cell r="AN123" t="str">
            <v>E</v>
          </cell>
          <cell r="AO123">
            <v>5512.1</v>
          </cell>
          <cell r="AP123" t="str">
            <v>A</v>
          </cell>
          <cell r="AQ123" t="str">
            <v>E</v>
          </cell>
          <cell r="AR123">
            <v>163.69999999999999</v>
          </cell>
          <cell r="AS123" t="str">
            <v>A</v>
          </cell>
          <cell r="AT123" t="str">
            <v>E</v>
          </cell>
          <cell r="AU123">
            <v>5348.4000000000005</v>
          </cell>
          <cell r="AV123" t="str">
            <v>A</v>
          </cell>
          <cell r="AW123" t="str">
            <v>E</v>
          </cell>
          <cell r="AX123">
            <v>-4530.5999999999976</v>
          </cell>
          <cell r="AY123" t="str">
            <v>A</v>
          </cell>
          <cell r="AZ123" t="str">
            <v>E</v>
          </cell>
          <cell r="BB123"/>
        </row>
        <row r="124">
          <cell r="A124" t="str">
            <v>2020-Q2</v>
          </cell>
          <cell r="B124">
            <v>39284.5</v>
          </cell>
          <cell r="C124" t="str">
            <v>A</v>
          </cell>
          <cell r="D124" t="str">
            <v>E</v>
          </cell>
          <cell r="E124">
            <v>37658.599999999991</v>
          </cell>
          <cell r="F124" t="str">
            <v>A</v>
          </cell>
          <cell r="G124" t="str">
            <v>E</v>
          </cell>
          <cell r="H124">
            <v>2640.2</v>
          </cell>
          <cell r="I124" t="str">
            <v>A</v>
          </cell>
          <cell r="J124" t="str">
            <v>E</v>
          </cell>
          <cell r="K124">
            <v>7204.8</v>
          </cell>
          <cell r="L124" t="str">
            <v>A</v>
          </cell>
          <cell r="M124" t="str">
            <v>E</v>
          </cell>
          <cell r="N124">
            <v>5988.6</v>
          </cell>
          <cell r="O124" t="str">
            <v>A</v>
          </cell>
          <cell r="P124" t="str">
            <v>E</v>
          </cell>
          <cell r="Q124">
            <v>2289.3000000000002</v>
          </cell>
          <cell r="R124" t="str">
            <v>A</v>
          </cell>
          <cell r="S124" t="str">
            <v>E</v>
          </cell>
          <cell r="T124">
            <v>11710.4</v>
          </cell>
          <cell r="U124" t="str">
            <v>A</v>
          </cell>
          <cell r="V124" t="str">
            <v>E</v>
          </cell>
          <cell r="W124">
            <v>5427.3</v>
          </cell>
          <cell r="X124" t="str">
            <v>A</v>
          </cell>
          <cell r="Y124" t="str">
            <v>E</v>
          </cell>
          <cell r="Z124">
            <v>1556.7</v>
          </cell>
          <cell r="AA124" t="str">
            <v>A</v>
          </cell>
          <cell r="AB124" t="str">
            <v>E</v>
          </cell>
          <cell r="AC124">
            <v>2624.5</v>
          </cell>
          <cell r="AD124" t="str">
            <v>A</v>
          </cell>
          <cell r="AE124" t="str">
            <v>E</v>
          </cell>
          <cell r="AF124">
            <v>2136.1999999999998</v>
          </cell>
          <cell r="AG124" t="str">
            <v>A</v>
          </cell>
          <cell r="AH124" t="str">
            <v>E</v>
          </cell>
          <cell r="AI124">
            <v>1741.6</v>
          </cell>
          <cell r="AJ124" t="str">
            <v>A</v>
          </cell>
          <cell r="AK124" t="str">
            <v>E</v>
          </cell>
          <cell r="AL124">
            <v>327.60000000000002</v>
          </cell>
          <cell r="AM124" t="str">
            <v>A</v>
          </cell>
          <cell r="AN124" t="str">
            <v>E</v>
          </cell>
          <cell r="AO124">
            <v>4581.7</v>
          </cell>
          <cell r="AP124" t="str">
            <v>A</v>
          </cell>
          <cell r="AQ124" t="str">
            <v>E</v>
          </cell>
          <cell r="AR124">
            <v>170.6</v>
          </cell>
          <cell r="AS124" t="str">
            <v>A</v>
          </cell>
          <cell r="AT124" t="str">
            <v>E</v>
          </cell>
          <cell r="AU124">
            <v>4411.0999999999995</v>
          </cell>
          <cell r="AV124" t="str">
            <v>A</v>
          </cell>
          <cell r="AW124" t="str">
            <v>E</v>
          </cell>
          <cell r="AX124">
            <v>-2785.1999999999907</v>
          </cell>
          <cell r="AY124" t="str">
            <v>A</v>
          </cell>
          <cell r="AZ124" t="str">
            <v>E</v>
          </cell>
          <cell r="BB124"/>
        </row>
        <row r="125">
          <cell r="A125" t="str">
            <v>2020-Q3</v>
          </cell>
          <cell r="B125">
            <v>40756.800000000003</v>
          </cell>
          <cell r="C125" t="str">
            <v>A</v>
          </cell>
          <cell r="D125" t="str">
            <v>E</v>
          </cell>
          <cell r="E125">
            <v>40915.4</v>
          </cell>
          <cell r="F125" t="str">
            <v>A</v>
          </cell>
          <cell r="G125" t="str">
            <v>E</v>
          </cell>
          <cell r="H125">
            <v>2408.4</v>
          </cell>
          <cell r="I125" t="str">
            <v>A</v>
          </cell>
          <cell r="J125" t="str">
            <v>E</v>
          </cell>
          <cell r="K125">
            <v>9433.2999999999993</v>
          </cell>
          <cell r="L125" t="str">
            <v>A</v>
          </cell>
          <cell r="M125" t="str">
            <v>E</v>
          </cell>
          <cell r="N125">
            <v>8486.2000000000007</v>
          </cell>
          <cell r="O125" t="str">
            <v>A</v>
          </cell>
          <cell r="P125" t="str">
            <v>E</v>
          </cell>
          <cell r="Q125">
            <v>2362.8000000000002</v>
          </cell>
          <cell r="R125" t="str">
            <v>A</v>
          </cell>
          <cell r="S125" t="str">
            <v>E</v>
          </cell>
          <cell r="T125">
            <v>13032.1</v>
          </cell>
          <cell r="U125" t="str">
            <v>A</v>
          </cell>
          <cell r="V125" t="str">
            <v>E</v>
          </cell>
          <cell r="W125">
            <v>5323.6</v>
          </cell>
          <cell r="X125" t="str">
            <v>A</v>
          </cell>
          <cell r="Y125" t="str">
            <v>E</v>
          </cell>
          <cell r="Z125">
            <v>1542.1</v>
          </cell>
          <cell r="AA125" t="str">
            <v>A</v>
          </cell>
          <cell r="AB125" t="str">
            <v>E</v>
          </cell>
          <cell r="AC125">
            <v>2701.9</v>
          </cell>
          <cell r="AD125" t="str">
            <v>A</v>
          </cell>
          <cell r="AE125" t="str">
            <v>E</v>
          </cell>
          <cell r="AF125">
            <v>1867.8</v>
          </cell>
          <cell r="AG125" t="str">
            <v>A</v>
          </cell>
          <cell r="AH125" t="str">
            <v>E</v>
          </cell>
          <cell r="AI125">
            <v>1778.6</v>
          </cell>
          <cell r="AJ125" t="str">
            <v>A</v>
          </cell>
          <cell r="AK125" t="str">
            <v>E</v>
          </cell>
          <cell r="AL125">
            <v>464.8</v>
          </cell>
          <cell r="AM125" t="str">
            <v>A</v>
          </cell>
          <cell r="AN125" t="str">
            <v>E</v>
          </cell>
          <cell r="AO125">
            <v>4782.8999999999996</v>
          </cell>
          <cell r="AP125" t="str">
            <v>A</v>
          </cell>
          <cell r="AQ125" t="str">
            <v>E</v>
          </cell>
          <cell r="AR125">
            <v>170</v>
          </cell>
          <cell r="AS125" t="str">
            <v>A</v>
          </cell>
          <cell r="AT125" t="str">
            <v>E</v>
          </cell>
          <cell r="AU125">
            <v>4612.8999999999996</v>
          </cell>
          <cell r="AV125" t="str">
            <v>A</v>
          </cell>
          <cell r="AW125" t="str">
            <v>E</v>
          </cell>
          <cell r="AX125">
            <v>-4771.4999999999982</v>
          </cell>
          <cell r="AY125" t="str">
            <v>A</v>
          </cell>
          <cell r="AZ125" t="str">
            <v>E</v>
          </cell>
          <cell r="BB125"/>
        </row>
        <row r="126">
          <cell r="A126" t="str">
            <v>2020-Q4</v>
          </cell>
          <cell r="B126">
            <v>42148.800000000003</v>
          </cell>
          <cell r="C126" t="str">
            <v>A</v>
          </cell>
          <cell r="D126" t="str">
            <v>E</v>
          </cell>
          <cell r="E126">
            <v>42809.599999999991</v>
          </cell>
          <cell r="F126" t="str">
            <v>A</v>
          </cell>
          <cell r="G126" t="str">
            <v>E</v>
          </cell>
          <cell r="H126">
            <v>2572.4</v>
          </cell>
          <cell r="I126" t="str">
            <v>A</v>
          </cell>
          <cell r="J126" t="str">
            <v>E</v>
          </cell>
          <cell r="K126">
            <v>9905.6</v>
          </cell>
          <cell r="L126" t="str">
            <v>A</v>
          </cell>
          <cell r="M126" t="str">
            <v>E</v>
          </cell>
          <cell r="N126">
            <v>8632.9</v>
          </cell>
          <cell r="O126" t="str">
            <v>A</v>
          </cell>
          <cell r="P126" t="str">
            <v>E</v>
          </cell>
          <cell r="Q126">
            <v>2408.3000000000002</v>
          </cell>
          <cell r="R126" t="str">
            <v>A</v>
          </cell>
          <cell r="S126" t="str">
            <v>E</v>
          </cell>
          <cell r="T126">
            <v>13893.4</v>
          </cell>
          <cell r="U126" t="str">
            <v>A</v>
          </cell>
          <cell r="V126" t="str">
            <v>E</v>
          </cell>
          <cell r="W126">
            <v>5531</v>
          </cell>
          <cell r="X126" t="str">
            <v>A</v>
          </cell>
          <cell r="Y126" t="str">
            <v>E</v>
          </cell>
          <cell r="Z126">
            <v>1611.2</v>
          </cell>
          <cell r="AA126" t="str">
            <v>A</v>
          </cell>
          <cell r="AB126" t="str">
            <v>E</v>
          </cell>
          <cell r="AC126">
            <v>2808.1</v>
          </cell>
          <cell r="AD126" t="str">
            <v>A</v>
          </cell>
          <cell r="AE126" t="str">
            <v>E</v>
          </cell>
          <cell r="AF126">
            <v>1807.6</v>
          </cell>
          <cell r="AG126" t="str">
            <v>A</v>
          </cell>
          <cell r="AH126" t="str">
            <v>E</v>
          </cell>
          <cell r="AI126">
            <v>1765.3</v>
          </cell>
          <cell r="AJ126" t="str">
            <v>A</v>
          </cell>
          <cell r="AK126" t="str">
            <v>E</v>
          </cell>
          <cell r="AL126">
            <v>506.7</v>
          </cell>
          <cell r="AM126" t="str">
            <v>A</v>
          </cell>
          <cell r="AN126" t="str">
            <v>E</v>
          </cell>
          <cell r="AO126">
            <v>5103.8999999999996</v>
          </cell>
          <cell r="AP126" t="str">
            <v>A</v>
          </cell>
          <cell r="AQ126" t="str">
            <v>E</v>
          </cell>
          <cell r="AR126">
            <v>187</v>
          </cell>
          <cell r="AS126" t="str">
            <v>A</v>
          </cell>
          <cell r="AT126" t="str">
            <v>E</v>
          </cell>
          <cell r="AU126">
            <v>4916.8999999999996</v>
          </cell>
          <cell r="AV126" t="str">
            <v>A</v>
          </cell>
          <cell r="AW126" t="str">
            <v>E</v>
          </cell>
          <cell r="AX126">
            <v>-5577.699999999988</v>
          </cell>
          <cell r="AY126" t="str">
            <v>A</v>
          </cell>
          <cell r="AZ126" t="str">
            <v>E</v>
          </cell>
          <cell r="BB126"/>
        </row>
        <row r="127">
          <cell r="A127" t="str">
            <v>2021-Q1</v>
          </cell>
          <cell r="B127">
            <v>42883.6</v>
          </cell>
          <cell r="C127" t="str">
            <v>P</v>
          </cell>
          <cell r="D127" t="str">
            <v>E</v>
          </cell>
          <cell r="E127">
            <v>42443.400000000009</v>
          </cell>
          <cell r="F127" t="str">
            <v>P</v>
          </cell>
          <cell r="G127" t="str">
            <v>E</v>
          </cell>
          <cell r="H127">
            <v>2393.8000000000002</v>
          </cell>
          <cell r="I127" t="str">
            <v>P</v>
          </cell>
          <cell r="J127" t="str">
            <v>E</v>
          </cell>
          <cell r="K127">
            <v>9841.5</v>
          </cell>
          <cell r="L127" t="str">
            <v>P</v>
          </cell>
          <cell r="M127" t="str">
            <v>E</v>
          </cell>
          <cell r="N127">
            <v>8429.4</v>
          </cell>
          <cell r="O127" t="str">
            <v>P</v>
          </cell>
          <cell r="P127" t="str">
            <v>E</v>
          </cell>
          <cell r="Q127">
            <v>2365.9</v>
          </cell>
          <cell r="R127" t="str">
            <v>P</v>
          </cell>
          <cell r="S127" t="str">
            <v>E</v>
          </cell>
          <cell r="T127">
            <v>14077.1</v>
          </cell>
          <cell r="U127" t="str">
            <v>P</v>
          </cell>
          <cell r="V127" t="str">
            <v>E</v>
          </cell>
          <cell r="W127">
            <v>5717.1</v>
          </cell>
          <cell r="X127" t="str">
            <v>P</v>
          </cell>
          <cell r="Y127" t="str">
            <v>E</v>
          </cell>
          <cell r="Z127">
            <v>880.4</v>
          </cell>
          <cell r="AA127" t="str">
            <v>P</v>
          </cell>
          <cell r="AB127" t="str">
            <v>E</v>
          </cell>
          <cell r="AC127">
            <v>2736.9</v>
          </cell>
          <cell r="AD127" t="str">
            <v>P</v>
          </cell>
          <cell r="AE127" t="str">
            <v>E</v>
          </cell>
          <cell r="AF127">
            <v>2115.8000000000002</v>
          </cell>
          <cell r="AG127" t="str">
            <v>P</v>
          </cell>
          <cell r="AH127" t="str">
            <v>E</v>
          </cell>
          <cell r="AI127">
            <v>1778.6</v>
          </cell>
          <cell r="AJ127" t="str">
            <v>P</v>
          </cell>
          <cell r="AK127" t="str">
            <v>E</v>
          </cell>
          <cell r="AL127">
            <v>536.29999999999995</v>
          </cell>
          <cell r="AM127" t="str">
            <v>P</v>
          </cell>
          <cell r="AN127" t="str">
            <v>E</v>
          </cell>
          <cell r="AO127">
            <v>5005.2</v>
          </cell>
          <cell r="AP127" t="str">
            <v>P</v>
          </cell>
          <cell r="AQ127" t="str">
            <v>E</v>
          </cell>
          <cell r="AR127">
            <v>163</v>
          </cell>
          <cell r="AS127" t="str">
            <v>P</v>
          </cell>
          <cell r="AT127" t="str">
            <v>E</v>
          </cell>
          <cell r="AU127">
            <v>4842.2</v>
          </cell>
          <cell r="AV127" t="str">
            <v>P</v>
          </cell>
          <cell r="AW127" t="str">
            <v>E</v>
          </cell>
          <cell r="AX127">
            <v>-4402.00000000001</v>
          </cell>
          <cell r="AY127" t="str">
            <v>P</v>
          </cell>
          <cell r="AZ127" t="str">
            <v>E</v>
          </cell>
          <cell r="BA127"/>
          <cell r="BB127"/>
        </row>
        <row r="128">
          <cell r="A128" t="str">
            <v>2021-Q2</v>
          </cell>
          <cell r="B128">
            <v>43606.6</v>
          </cell>
          <cell r="C128" t="str">
            <v>P</v>
          </cell>
          <cell r="D128" t="str">
            <v>E</v>
          </cell>
          <cell r="E128">
            <v>43683.399999999994</v>
          </cell>
          <cell r="F128" t="str">
            <v>P</v>
          </cell>
          <cell r="G128" t="str">
            <v>E</v>
          </cell>
          <cell r="H128">
            <v>2404.9</v>
          </cell>
          <cell r="I128" t="str">
            <v>P</v>
          </cell>
          <cell r="J128" t="str">
            <v>E</v>
          </cell>
          <cell r="K128">
            <v>10771.7</v>
          </cell>
          <cell r="L128" t="str">
            <v>P</v>
          </cell>
          <cell r="M128" t="str">
            <v>E</v>
          </cell>
          <cell r="N128">
            <v>8375.2000000000007</v>
          </cell>
          <cell r="O128" t="str">
            <v>P</v>
          </cell>
          <cell r="P128" t="str">
            <v>E</v>
          </cell>
          <cell r="Q128">
            <v>2369.1999999999998</v>
          </cell>
          <cell r="R128" t="str">
            <v>P</v>
          </cell>
          <cell r="S128" t="str">
            <v>E</v>
          </cell>
          <cell r="T128">
            <v>14324.5</v>
          </cell>
          <cell r="U128" t="str">
            <v>P</v>
          </cell>
          <cell r="V128" t="str">
            <v>E</v>
          </cell>
          <cell r="W128">
            <v>5685.9</v>
          </cell>
          <cell r="X128" t="str">
            <v>P</v>
          </cell>
          <cell r="Y128" t="str">
            <v>E</v>
          </cell>
          <cell r="Z128">
            <v>907.5</v>
          </cell>
          <cell r="AA128" t="str">
            <v>P</v>
          </cell>
          <cell r="AB128" t="str">
            <v>E</v>
          </cell>
          <cell r="AC128">
            <v>2846.9</v>
          </cell>
          <cell r="AD128" t="str">
            <v>P</v>
          </cell>
          <cell r="AE128" t="str">
            <v>E</v>
          </cell>
          <cell r="AF128">
            <v>1932.1</v>
          </cell>
          <cell r="AG128" t="str">
            <v>P</v>
          </cell>
          <cell r="AH128" t="str">
            <v>E</v>
          </cell>
          <cell r="AI128">
            <v>1791.6</v>
          </cell>
          <cell r="AJ128" t="str">
            <v>P</v>
          </cell>
          <cell r="AK128" t="str">
            <v>E</v>
          </cell>
          <cell r="AL128">
            <v>649.1</v>
          </cell>
          <cell r="AM128" t="str">
            <v>P</v>
          </cell>
          <cell r="AN128" t="str">
            <v>E</v>
          </cell>
          <cell r="AO128">
            <v>5309.3</v>
          </cell>
          <cell r="AP128" t="str">
            <v>P</v>
          </cell>
          <cell r="AQ128" t="str">
            <v>E</v>
          </cell>
          <cell r="AR128">
            <v>199</v>
          </cell>
          <cell r="AS128" t="str">
            <v>P</v>
          </cell>
          <cell r="AT128" t="str">
            <v>E</v>
          </cell>
          <cell r="AU128">
            <v>5110.3</v>
          </cell>
          <cell r="AV128" t="str">
            <v>P</v>
          </cell>
          <cell r="AW128" t="str">
            <v>E</v>
          </cell>
          <cell r="AX128">
            <v>-5187.0999999999958</v>
          </cell>
          <cell r="AY128" t="str">
            <v>P</v>
          </cell>
          <cell r="AZ128" t="str">
            <v>E</v>
          </cell>
          <cell r="BA128"/>
          <cell r="BB128"/>
        </row>
        <row r="129">
          <cell r="A129" t="str">
            <v>2021-Q3</v>
          </cell>
          <cell r="B129">
            <v>43861.5</v>
          </cell>
          <cell r="C129" t="str">
            <v>P</v>
          </cell>
          <cell r="D129" t="str">
            <v>E</v>
          </cell>
          <cell r="E129">
            <v>43735.5</v>
          </cell>
          <cell r="F129" t="str">
            <v>P</v>
          </cell>
          <cell r="G129" t="str">
            <v>E</v>
          </cell>
          <cell r="H129">
            <v>2930.1</v>
          </cell>
          <cell r="I129" t="str">
            <v>P</v>
          </cell>
          <cell r="J129" t="str">
            <v>E</v>
          </cell>
          <cell r="K129">
            <v>9157.5</v>
          </cell>
          <cell r="L129" t="str">
            <v>P</v>
          </cell>
          <cell r="M129" t="str">
            <v>E</v>
          </cell>
          <cell r="N129">
            <v>8325.2000000000007</v>
          </cell>
          <cell r="O129" t="str">
            <v>P</v>
          </cell>
          <cell r="P129" t="str">
            <v>E</v>
          </cell>
          <cell r="Q129">
            <v>2265.9</v>
          </cell>
          <cell r="R129" t="str">
            <v>P</v>
          </cell>
          <cell r="S129" t="str">
            <v>E</v>
          </cell>
          <cell r="T129">
            <v>14587.8</v>
          </cell>
          <cell r="U129" t="str">
            <v>P</v>
          </cell>
          <cell r="V129" t="str">
            <v>E</v>
          </cell>
          <cell r="W129">
            <v>6280</v>
          </cell>
          <cell r="X129" t="str">
            <v>P</v>
          </cell>
          <cell r="Y129" t="str">
            <v>E</v>
          </cell>
          <cell r="Z129">
            <v>999.7</v>
          </cell>
          <cell r="AA129" t="str">
            <v>P</v>
          </cell>
          <cell r="AB129" t="str">
            <v>E</v>
          </cell>
          <cell r="AC129">
            <v>2818.4</v>
          </cell>
          <cell r="AD129" t="str">
            <v>P</v>
          </cell>
          <cell r="AE129" t="str">
            <v>E</v>
          </cell>
          <cell r="AF129">
            <v>2319.1999999999998</v>
          </cell>
          <cell r="AG129" t="str">
            <v>P</v>
          </cell>
          <cell r="AH129" t="str">
            <v>E</v>
          </cell>
          <cell r="AI129">
            <v>1800.8</v>
          </cell>
          <cell r="AJ129" t="str">
            <v>P</v>
          </cell>
          <cell r="AK129" t="str">
            <v>E</v>
          </cell>
          <cell r="AL129">
            <v>576.1</v>
          </cell>
          <cell r="AM129" t="str">
            <v>P</v>
          </cell>
          <cell r="AN129" t="str">
            <v>E</v>
          </cell>
          <cell r="AO129">
            <v>5068.5</v>
          </cell>
          <cell r="AP129" t="str">
            <v>P</v>
          </cell>
          <cell r="AQ129" t="str">
            <v>E</v>
          </cell>
          <cell r="AR129">
            <v>187.6</v>
          </cell>
          <cell r="AS129" t="str">
            <v>P</v>
          </cell>
          <cell r="AT129" t="str">
            <v>E</v>
          </cell>
          <cell r="AU129">
            <v>4880.8999999999996</v>
          </cell>
          <cell r="AV129" t="str">
            <v>P</v>
          </cell>
          <cell r="AW129" t="str">
            <v>E</v>
          </cell>
          <cell r="AX129">
            <v>-4754.8999999999996</v>
          </cell>
          <cell r="AY129" t="str">
            <v>P</v>
          </cell>
          <cell r="AZ129" t="str">
            <v>E</v>
          </cell>
          <cell r="BA129"/>
          <cell r="BB129"/>
        </row>
        <row r="130">
          <cell r="A130" t="str">
            <v>2021-Q4</v>
          </cell>
          <cell r="B130">
            <v>44085.1</v>
          </cell>
          <cell r="C130" t="str">
            <v>P</v>
          </cell>
          <cell r="D130" t="str">
            <v>E</v>
          </cell>
          <cell r="E130">
            <v>43660.800000000003</v>
          </cell>
          <cell r="F130" t="str">
            <v>P</v>
          </cell>
          <cell r="G130" t="str">
            <v>E</v>
          </cell>
          <cell r="H130">
            <v>2152.4</v>
          </cell>
          <cell r="I130" t="str">
            <v>P</v>
          </cell>
          <cell r="J130" t="str">
            <v>E</v>
          </cell>
          <cell r="K130">
            <v>9317.7000000000007</v>
          </cell>
          <cell r="L130" t="str">
            <v>P</v>
          </cell>
          <cell r="M130" t="str">
            <v>E</v>
          </cell>
          <cell r="N130">
            <v>8369.1</v>
          </cell>
          <cell r="O130" t="str">
            <v>P</v>
          </cell>
          <cell r="P130" t="str">
            <v>E</v>
          </cell>
          <cell r="Q130">
            <v>2326.5</v>
          </cell>
          <cell r="R130" t="str">
            <v>P</v>
          </cell>
          <cell r="S130" t="str">
            <v>E</v>
          </cell>
          <cell r="T130">
            <v>14742.6</v>
          </cell>
          <cell r="U130" t="str">
            <v>P</v>
          </cell>
          <cell r="V130" t="str">
            <v>E</v>
          </cell>
          <cell r="W130">
            <v>6477.2</v>
          </cell>
          <cell r="X130" t="str">
            <v>P</v>
          </cell>
          <cell r="Y130" t="str">
            <v>E</v>
          </cell>
          <cell r="Z130">
            <v>904.5</v>
          </cell>
          <cell r="AA130" t="str">
            <v>P</v>
          </cell>
          <cell r="AB130" t="str">
            <v>E</v>
          </cell>
          <cell r="AC130">
            <v>2951.2</v>
          </cell>
          <cell r="AD130" t="str">
            <v>P</v>
          </cell>
          <cell r="AE130" t="str">
            <v>E</v>
          </cell>
          <cell r="AF130">
            <v>2410.8000000000002</v>
          </cell>
          <cell r="AG130" t="str">
            <v>P</v>
          </cell>
          <cell r="AH130" t="str">
            <v>E</v>
          </cell>
          <cell r="AI130">
            <v>1797.8</v>
          </cell>
          <cell r="AJ130" t="str">
            <v>P</v>
          </cell>
          <cell r="AK130" t="str">
            <v>E</v>
          </cell>
          <cell r="AL130">
            <v>580.1</v>
          </cell>
          <cell r="AM130" t="str">
            <v>P</v>
          </cell>
          <cell r="AN130" t="str">
            <v>E</v>
          </cell>
          <cell r="AO130">
            <v>5441.1</v>
          </cell>
          <cell r="AP130" t="str">
            <v>P</v>
          </cell>
          <cell r="AQ130" t="str">
            <v>E</v>
          </cell>
          <cell r="AR130">
            <v>199.6</v>
          </cell>
          <cell r="AS130" t="str">
            <v>P</v>
          </cell>
          <cell r="AT130" t="str">
            <v>E</v>
          </cell>
          <cell r="AU130">
            <v>5241.5</v>
          </cell>
          <cell r="AV130" t="str">
            <v>P</v>
          </cell>
          <cell r="AW130" t="str">
            <v>E</v>
          </cell>
          <cell r="AX130">
            <v>-4817.2000000000044</v>
          </cell>
          <cell r="AY130" t="str">
            <v>P</v>
          </cell>
          <cell r="AZ130" t="str">
            <v>E</v>
          </cell>
          <cell r="BA130"/>
        </row>
        <row r="131">
          <cell r="A131" t="str">
            <v>2022-Q1</v>
          </cell>
          <cell r="B131">
            <v>44758.8</v>
          </cell>
          <cell r="C131" t="str">
            <v>P</v>
          </cell>
          <cell r="D131" t="str">
            <v>E</v>
          </cell>
          <cell r="E131">
            <v>45580.800000000003</v>
          </cell>
          <cell r="F131" t="str">
            <v>P</v>
          </cell>
          <cell r="G131" t="str">
            <v>E</v>
          </cell>
          <cell r="H131">
            <v>2447.5</v>
          </cell>
          <cell r="I131" t="str">
            <v>P</v>
          </cell>
          <cell r="J131" t="str">
            <v>E</v>
          </cell>
          <cell r="K131">
            <v>9834.4</v>
          </cell>
          <cell r="L131" t="str">
            <v>P</v>
          </cell>
          <cell r="M131" t="str">
            <v>E</v>
          </cell>
          <cell r="N131">
            <v>8502.7999999999993</v>
          </cell>
          <cell r="O131" t="str">
            <v>P</v>
          </cell>
          <cell r="P131" t="str">
            <v>E</v>
          </cell>
          <cell r="Q131">
            <v>2447.1999999999998</v>
          </cell>
          <cell r="R131" t="str">
            <v>P</v>
          </cell>
          <cell r="S131" t="str">
            <v>E</v>
          </cell>
          <cell r="T131">
            <v>15330.8</v>
          </cell>
          <cell r="U131" t="str">
            <v>P</v>
          </cell>
          <cell r="V131" t="str">
            <v>E</v>
          </cell>
          <cell r="W131">
            <v>7069.1</v>
          </cell>
          <cell r="X131" t="str">
            <v>P</v>
          </cell>
          <cell r="Y131" t="str">
            <v>E</v>
          </cell>
          <cell r="Z131">
            <v>890.2</v>
          </cell>
          <cell r="AA131" t="str">
            <v>P</v>
          </cell>
          <cell r="AB131" t="str">
            <v>E</v>
          </cell>
          <cell r="AC131">
            <v>2903.3</v>
          </cell>
          <cell r="AD131" t="str">
            <v>P</v>
          </cell>
          <cell r="AE131" t="str">
            <v>E</v>
          </cell>
          <cell r="AF131">
            <v>2254.3000000000002</v>
          </cell>
          <cell r="AG131" t="str">
            <v>P</v>
          </cell>
          <cell r="AH131" t="str">
            <v>E</v>
          </cell>
          <cell r="AI131">
            <v>1809.4</v>
          </cell>
          <cell r="AJ131" t="str">
            <v>P</v>
          </cell>
          <cell r="AK131" t="str">
            <v>E</v>
          </cell>
          <cell r="AL131">
            <v>594.6</v>
          </cell>
          <cell r="AM131" t="str">
            <v>P</v>
          </cell>
          <cell r="AN131" t="str">
            <v>E</v>
          </cell>
          <cell r="AO131">
            <v>5270</v>
          </cell>
          <cell r="AP131" t="str">
            <v>P</v>
          </cell>
          <cell r="AQ131" t="str">
            <v>E</v>
          </cell>
          <cell r="AR131">
            <v>204.9</v>
          </cell>
          <cell r="AS131" t="str">
            <v>P</v>
          </cell>
          <cell r="AT131" t="str">
            <v>E</v>
          </cell>
          <cell r="AU131">
            <v>5065.1000000000004</v>
          </cell>
          <cell r="AV131" t="str">
            <v>P</v>
          </cell>
          <cell r="AW131" t="str">
            <v>E</v>
          </cell>
          <cell r="AX131">
            <v>-5887.1</v>
          </cell>
          <cell r="AY131" t="str">
            <v>P</v>
          </cell>
          <cell r="AZ131" t="str">
            <v>E</v>
          </cell>
        </row>
        <row r="132">
          <cell r="A132" t="str">
            <v>2022-Q2</v>
          </cell>
          <cell r="B132">
            <v>45323.5</v>
          </cell>
          <cell r="C132" t="str">
            <v>P</v>
          </cell>
          <cell r="D132" t="str">
            <v>E</v>
          </cell>
          <cell r="E132">
            <v>46169</v>
          </cell>
          <cell r="F132" t="str">
            <v>P</v>
          </cell>
          <cell r="G132" t="str">
            <v>E</v>
          </cell>
          <cell r="H132">
            <v>2438</v>
          </cell>
          <cell r="I132" t="str">
            <v>P</v>
          </cell>
          <cell r="J132" t="str">
            <v>E</v>
          </cell>
          <cell r="K132">
            <v>10211</v>
          </cell>
          <cell r="L132" t="str">
            <v>P</v>
          </cell>
          <cell r="M132" t="str">
            <v>E</v>
          </cell>
          <cell r="N132">
            <v>8736.7999999999993</v>
          </cell>
          <cell r="O132" t="str">
            <v>P</v>
          </cell>
          <cell r="P132" t="str">
            <v>E</v>
          </cell>
          <cell r="Q132">
            <v>2452.5</v>
          </cell>
          <cell r="R132" t="str">
            <v>P</v>
          </cell>
          <cell r="S132" t="str">
            <v>E</v>
          </cell>
          <cell r="T132">
            <v>15493.7</v>
          </cell>
          <cell r="U132" t="str">
            <v>P</v>
          </cell>
          <cell r="V132" t="str">
            <v>E</v>
          </cell>
          <cell r="W132">
            <v>6985.6</v>
          </cell>
          <cell r="X132" t="str">
            <v>P</v>
          </cell>
          <cell r="Y132" t="str">
            <v>E</v>
          </cell>
          <cell r="Z132">
            <v>925.4</v>
          </cell>
          <cell r="AA132" t="str">
            <v>P</v>
          </cell>
          <cell r="AB132" t="str">
            <v>E</v>
          </cell>
          <cell r="AC132">
            <v>3031.2</v>
          </cell>
          <cell r="AD132" t="str">
            <v>P</v>
          </cell>
          <cell r="AE132" t="str">
            <v>E</v>
          </cell>
          <cell r="AF132">
            <v>2090.4</v>
          </cell>
          <cell r="AG132" t="str">
            <v>P</v>
          </cell>
          <cell r="AH132" t="str">
            <v>E</v>
          </cell>
          <cell r="AI132">
            <v>1817.1</v>
          </cell>
          <cell r="AJ132" t="str">
            <v>P</v>
          </cell>
          <cell r="AK132" t="str">
            <v>E</v>
          </cell>
          <cell r="AL132">
            <v>724.1</v>
          </cell>
          <cell r="AM132" t="str">
            <v>P</v>
          </cell>
          <cell r="AN132" t="str">
            <v>E</v>
          </cell>
          <cell r="AO132">
            <v>5498.9</v>
          </cell>
          <cell r="AP132" t="str">
            <v>P</v>
          </cell>
          <cell r="AQ132" t="str">
            <v>E</v>
          </cell>
          <cell r="AR132">
            <v>204.9</v>
          </cell>
          <cell r="AS132" t="str">
            <v>P</v>
          </cell>
          <cell r="AT132" t="str">
            <v>E</v>
          </cell>
          <cell r="AU132">
            <v>5294</v>
          </cell>
          <cell r="AV132" t="str">
            <v>P</v>
          </cell>
          <cell r="AW132" t="str">
            <v>E</v>
          </cell>
          <cell r="AX132">
            <v>-6139.5</v>
          </cell>
          <cell r="AY132" t="str">
            <v>P</v>
          </cell>
          <cell r="AZ132" t="str">
            <v>E</v>
          </cell>
        </row>
        <row r="133">
          <cell r="A133" t="str">
            <v>2022-Q3</v>
          </cell>
          <cell r="B133">
            <v>45903.9</v>
          </cell>
          <cell r="C133" t="str">
            <v>P</v>
          </cell>
          <cell r="D133" t="str">
            <v>E</v>
          </cell>
          <cell r="E133">
            <v>46346.699999999983</v>
          </cell>
          <cell r="F133" t="str">
            <v>P</v>
          </cell>
          <cell r="G133" t="str">
            <v>E</v>
          </cell>
          <cell r="H133">
            <v>2421.9</v>
          </cell>
          <cell r="I133" t="str">
            <v>P</v>
          </cell>
          <cell r="J133" t="str">
            <v>E</v>
          </cell>
          <cell r="K133">
            <v>9069.4</v>
          </cell>
          <cell r="L133" t="str">
            <v>P</v>
          </cell>
          <cell r="M133" t="str">
            <v>E</v>
          </cell>
          <cell r="N133">
            <v>8294.4</v>
          </cell>
          <cell r="O133" t="str">
            <v>P</v>
          </cell>
          <cell r="P133" t="str">
            <v>E</v>
          </cell>
          <cell r="Q133">
            <v>2518.1</v>
          </cell>
          <cell r="R133" t="str">
            <v>P</v>
          </cell>
          <cell r="S133" t="str">
            <v>E</v>
          </cell>
          <cell r="T133">
            <v>15418.7</v>
          </cell>
          <cell r="U133" t="str">
            <v>P</v>
          </cell>
          <cell r="V133" t="str">
            <v>E</v>
          </cell>
          <cell r="W133">
            <v>7460.1</v>
          </cell>
          <cell r="X133" t="str">
            <v>P</v>
          </cell>
          <cell r="Y133" t="str">
            <v>E</v>
          </cell>
          <cell r="Z133">
            <v>977.2</v>
          </cell>
          <cell r="AA133" t="str">
            <v>P</v>
          </cell>
          <cell r="AB133" t="str">
            <v>E</v>
          </cell>
          <cell r="AC133">
            <v>3175.7</v>
          </cell>
          <cell r="AD133" t="str">
            <v>P</v>
          </cell>
          <cell r="AE133" t="str">
            <v>E</v>
          </cell>
          <cell r="AF133">
            <v>2897.2</v>
          </cell>
          <cell r="AG133" t="str">
            <v>P</v>
          </cell>
          <cell r="AH133" t="str">
            <v>E</v>
          </cell>
          <cell r="AI133">
            <v>1814.2</v>
          </cell>
          <cell r="AJ133" t="str">
            <v>P</v>
          </cell>
          <cell r="AK133" t="str">
            <v>E</v>
          </cell>
          <cell r="AL133">
            <v>594.20000000000005</v>
          </cell>
          <cell r="AM133" t="str">
            <v>P</v>
          </cell>
          <cell r="AN133" t="str">
            <v>E</v>
          </cell>
          <cell r="AO133">
            <v>5633.2</v>
          </cell>
          <cell r="AP133" t="str">
            <v>P</v>
          </cell>
          <cell r="AQ133" t="str">
            <v>E</v>
          </cell>
          <cell r="AR133">
            <v>206</v>
          </cell>
          <cell r="AS133" t="str">
            <v>P</v>
          </cell>
          <cell r="AT133" t="str">
            <v>E</v>
          </cell>
          <cell r="AU133">
            <v>5427.2</v>
          </cell>
          <cell r="AV133" t="str">
            <v>P</v>
          </cell>
          <cell r="AW133" t="str">
            <v>E</v>
          </cell>
          <cell r="AX133">
            <v>-5869.9999999999809</v>
          </cell>
          <cell r="AY133" t="str">
            <v>P</v>
          </cell>
          <cell r="AZ133" t="str">
            <v>E</v>
          </cell>
        </row>
        <row r="134">
          <cell r="A134"/>
          <cell r="B134"/>
          <cell r="C134"/>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cell r="AY134"/>
          <cell r="AZ134"/>
        </row>
        <row r="135">
          <cell r="A135"/>
          <cell r="B135"/>
          <cell r="C135"/>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cell r="AY135"/>
          <cell r="AZ135"/>
        </row>
        <row r="136">
          <cell r="A136"/>
          <cell r="B136"/>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row>
        <row r="137">
          <cell r="A137"/>
          <cell r="B137"/>
          <cell r="C137"/>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cell r="AY137"/>
          <cell r="AZ137"/>
        </row>
        <row r="138">
          <cell r="A138"/>
          <cell r="B138"/>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cell r="AY138"/>
          <cell r="AZ138"/>
        </row>
        <row r="139">
          <cell r="A139"/>
          <cell r="B139"/>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cell r="AY139"/>
          <cell r="AZ139"/>
        </row>
        <row r="140">
          <cell r="A140"/>
          <cell r="B140"/>
          <cell r="C140"/>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cell r="AY140"/>
          <cell r="AZ140"/>
        </row>
        <row r="141">
          <cell r="A141"/>
          <cell r="B141"/>
          <cell r="C141"/>
          <cell r="D141"/>
          <cell r="E141"/>
          <cell r="F141"/>
          <cell r="G141"/>
          <cell r="H141"/>
          <cell r="I141"/>
          <cell r="J141"/>
          <cell r="K141"/>
          <cell r="L141"/>
          <cell r="M141"/>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row>
        <row r="142">
          <cell r="A142"/>
          <cell r="B142"/>
          <cell r="C142"/>
          <cell r="D142"/>
          <cell r="E142"/>
          <cell r="F142"/>
          <cell r="G142"/>
          <cell r="H142"/>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row>
        <row r="143">
          <cell r="A143"/>
          <cell r="B143"/>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cell r="AY143"/>
          <cell r="AZ143"/>
        </row>
        <row r="144">
          <cell r="A144"/>
          <cell r="B144"/>
          <cell r="C144"/>
          <cell r="D144"/>
          <cell r="E144"/>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cell r="AY144"/>
          <cell r="AZ144"/>
        </row>
        <row r="145">
          <cell r="A145"/>
          <cell r="B145"/>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cell r="AY145"/>
          <cell r="AZ145"/>
        </row>
        <row r="146">
          <cell r="A146"/>
          <cell r="B146"/>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cell r="AY146"/>
          <cell r="AZ146"/>
        </row>
        <row r="147">
          <cell r="A147"/>
          <cell r="B147"/>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cell r="AY147"/>
          <cell r="AZ147"/>
        </row>
        <row r="148">
          <cell r="A148"/>
          <cell r="B148"/>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cell r="AY148"/>
          <cell r="AZ148"/>
        </row>
        <row r="149">
          <cell r="A149"/>
          <cell r="B149"/>
          <cell r="C149"/>
          <cell r="D149"/>
          <cell r="E149"/>
          <cell r="F149"/>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cell r="AY149"/>
          <cell r="AZ149"/>
        </row>
        <row r="150">
          <cell r="A150"/>
          <cell r="B150"/>
          <cell r="C150"/>
          <cell r="D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cell r="AY150"/>
          <cell r="AZ150"/>
        </row>
        <row r="151">
          <cell r="A151"/>
          <cell r="B151"/>
          <cell r="C151"/>
          <cell r="D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cell r="AY151"/>
          <cell r="AZ151"/>
        </row>
        <row r="152">
          <cell r="A152"/>
          <cell r="B152"/>
          <cell r="C152"/>
          <cell r="D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cell r="AY152"/>
          <cell r="AZ152"/>
        </row>
        <row r="153">
          <cell r="A153"/>
          <cell r="B153"/>
          <cell r="C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cell r="AZ153"/>
        </row>
        <row r="154">
          <cell r="A154"/>
          <cell r="B154"/>
          <cell r="C154"/>
          <cell r="D154"/>
          <cell r="E154"/>
          <cell r="F154"/>
          <cell r="G154"/>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cell r="AY154"/>
          <cell r="AZ154"/>
        </row>
        <row r="155">
          <cell r="A155"/>
          <cell r="B155"/>
          <cell r="C155"/>
          <cell r="D155"/>
          <cell r="E155"/>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cell r="AY155"/>
          <cell r="AZ155"/>
        </row>
        <row r="156">
          <cell r="A156"/>
          <cell r="B156"/>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cell r="AY156"/>
          <cell r="AZ156"/>
        </row>
        <row r="157">
          <cell r="A157"/>
          <cell r="B157"/>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cell r="AY157"/>
          <cell r="AZ157"/>
        </row>
        <row r="158">
          <cell r="A158"/>
          <cell r="B158"/>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cell r="AY158"/>
          <cell r="AZ158"/>
        </row>
        <row r="159">
          <cell r="A159"/>
          <cell r="B159"/>
          <cell r="C159"/>
          <cell r="D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row>
        <row r="160">
          <cell r="A160"/>
          <cell r="B160"/>
          <cell r="C160"/>
          <cell r="D160"/>
          <cell r="E160"/>
          <cell r="F160"/>
          <cell r="G160"/>
          <cell r="H160"/>
          <cell r="I160"/>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cell r="AY160"/>
          <cell r="AZ160"/>
        </row>
        <row r="161">
          <cell r="A161"/>
          <cell r="B161"/>
          <cell r="C161"/>
          <cell r="D161"/>
          <cell r="E161"/>
          <cell r="F161"/>
          <cell r="G161"/>
          <cell r="H161"/>
          <cell r="I161"/>
          <cell r="J161"/>
          <cell r="K161"/>
          <cell r="L161"/>
          <cell r="M161"/>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cell r="AY161"/>
          <cell r="AZ161"/>
        </row>
        <row r="162">
          <cell r="A162"/>
          <cell r="B162"/>
          <cell r="C162"/>
          <cell r="D162"/>
          <cell r="E162"/>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cell r="AY162"/>
          <cell r="AZ162"/>
        </row>
        <row r="163">
          <cell r="A163"/>
          <cell r="B163"/>
          <cell r="C163"/>
          <cell r="D163"/>
          <cell r="E163"/>
          <cell r="F163"/>
          <cell r="G163"/>
          <cell r="H163"/>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row>
        <row r="164">
          <cell r="A164"/>
          <cell r="B164"/>
          <cell r="C164"/>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cell r="AY164"/>
          <cell r="AZ164"/>
        </row>
        <row r="165">
          <cell r="A165"/>
          <cell r="B165"/>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cell r="AZ165"/>
        </row>
        <row r="166">
          <cell r="A166"/>
          <cell r="B166"/>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AY166"/>
          <cell r="AZ166"/>
        </row>
        <row r="167">
          <cell r="A167"/>
          <cell r="B167"/>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cell r="AY167"/>
          <cell r="AZ167"/>
        </row>
        <row r="168">
          <cell r="A168"/>
          <cell r="B168"/>
          <cell r="C168"/>
          <cell r="D168"/>
          <cell r="E168"/>
          <cell r="F168"/>
          <cell r="G168"/>
          <cell r="H168"/>
          <cell r="I168"/>
          <cell r="J168"/>
          <cell r="K168"/>
          <cell r="L168"/>
          <cell r="M168"/>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cell r="AY168"/>
          <cell r="AZ168"/>
        </row>
        <row r="169">
          <cell r="A169"/>
          <cell r="B169"/>
          <cell r="C169"/>
          <cell r="D169"/>
          <cell r="E169"/>
          <cell r="F169"/>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cell r="AY169"/>
          <cell r="AZ169"/>
        </row>
        <row r="170">
          <cell r="A170"/>
          <cell r="B170"/>
          <cell r="C170"/>
          <cell r="D170"/>
          <cell r="E170"/>
          <cell r="F170"/>
          <cell r="G170"/>
          <cell r="H170"/>
          <cell r="I170"/>
          <cell r="J170"/>
          <cell r="K170"/>
          <cell r="L170"/>
          <cell r="M170"/>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row>
        <row r="171">
          <cell r="A171"/>
          <cell r="B171"/>
          <cell r="C171"/>
          <cell r="D171"/>
          <cell r="E171"/>
          <cell r="F171"/>
          <cell r="G171"/>
          <cell r="H171"/>
          <cell r="I171"/>
          <cell r="J171"/>
          <cell r="K171"/>
          <cell r="L171"/>
          <cell r="M171"/>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row>
        <row r="172">
          <cell r="A172"/>
          <cell r="B172"/>
          <cell r="C172"/>
          <cell r="D172"/>
          <cell r="E172"/>
          <cell r="F172"/>
          <cell r="G172"/>
          <cell r="H172"/>
          <cell r="I172"/>
          <cell r="J172"/>
          <cell r="K172"/>
          <cell r="L172"/>
          <cell r="M172"/>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row>
        <row r="173">
          <cell r="A173"/>
          <cell r="B173"/>
          <cell r="C173"/>
          <cell r="D173"/>
          <cell r="E173"/>
          <cell r="F173"/>
          <cell r="G173"/>
          <cell r="H173"/>
          <cell r="I173"/>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row>
        <row r="174">
          <cell r="A174"/>
          <cell r="B174"/>
          <cell r="C174"/>
          <cell r="D174"/>
          <cell r="E174"/>
          <cell r="F174"/>
          <cell r="G174"/>
          <cell r="H174"/>
          <cell r="I174"/>
          <cell r="J174"/>
          <cell r="K174"/>
          <cell r="L174"/>
          <cell r="M174"/>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cell r="AY174"/>
          <cell r="AZ174"/>
        </row>
        <row r="175">
          <cell r="A175"/>
          <cell r="B175"/>
          <cell r="C175"/>
          <cell r="D175"/>
          <cell r="E175"/>
          <cell r="F175"/>
          <cell r="G175"/>
          <cell r="H175"/>
          <cell r="I175"/>
          <cell r="J175"/>
          <cell r="K175"/>
          <cell r="L175"/>
          <cell r="M175"/>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cell r="AY175"/>
          <cell r="AZ175"/>
        </row>
        <row r="176">
          <cell r="A176"/>
          <cell r="B176"/>
          <cell r="C176"/>
          <cell r="D176"/>
          <cell r="E176"/>
          <cell r="F176"/>
          <cell r="G176"/>
          <cell r="H176"/>
          <cell r="I176"/>
          <cell r="J176"/>
          <cell r="K176"/>
          <cell r="L176"/>
          <cell r="M176"/>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cell r="AY176"/>
          <cell r="AZ176"/>
        </row>
        <row r="177">
          <cell r="A177"/>
          <cell r="B177"/>
          <cell r="C177"/>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cell r="AY177"/>
          <cell r="AZ177"/>
        </row>
        <row r="178">
          <cell r="A178"/>
          <cell r="B178"/>
          <cell r="C178"/>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cell r="AY178"/>
          <cell r="AZ178"/>
        </row>
        <row r="179">
          <cell r="A179"/>
          <cell r="B179"/>
          <cell r="C179"/>
          <cell r="D179"/>
          <cell r="E179"/>
          <cell r="F179"/>
          <cell r="G179"/>
          <cell r="H179"/>
          <cell r="I179"/>
          <cell r="J179"/>
          <cell r="K179"/>
          <cell r="L179"/>
          <cell r="M179"/>
          <cell r="N179"/>
          <cell r="O179"/>
          <cell r="P179"/>
          <cell r="Q179"/>
          <cell r="R179"/>
          <cell r="S179"/>
          <cell r="T179"/>
          <cell r="U179"/>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cell r="AY179"/>
          <cell r="AZ179"/>
        </row>
        <row r="180">
          <cell r="A180"/>
          <cell r="B180"/>
          <cell r="C180"/>
          <cell r="D180"/>
          <cell r="E180"/>
          <cell r="F180"/>
          <cell r="G180"/>
          <cell r="H180"/>
          <cell r="I180"/>
          <cell r="J180"/>
          <cell r="K180"/>
          <cell r="L180"/>
          <cell r="M180"/>
          <cell r="N180"/>
          <cell r="O180"/>
          <cell r="P180"/>
          <cell r="Q180"/>
          <cell r="R180"/>
          <cell r="S180"/>
          <cell r="T180"/>
          <cell r="U180"/>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cell r="AY180"/>
          <cell r="AZ180"/>
        </row>
        <row r="181">
          <cell r="A181"/>
          <cell r="B181"/>
          <cell r="C181"/>
          <cell r="D181"/>
          <cell r="E181"/>
          <cell r="F181"/>
          <cell r="G181"/>
          <cell r="H181"/>
          <cell r="I181"/>
          <cell r="J181"/>
          <cell r="K181"/>
          <cell r="L181"/>
          <cell r="M181"/>
          <cell r="N181"/>
          <cell r="O181"/>
          <cell r="P181"/>
          <cell r="Q181"/>
          <cell r="R181"/>
          <cell r="S181"/>
          <cell r="T181"/>
          <cell r="U181"/>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cell r="AY181"/>
          <cell r="AZ181"/>
        </row>
        <row r="182">
          <cell r="A182"/>
          <cell r="B182"/>
          <cell r="C182"/>
          <cell r="D182"/>
          <cell r="E182"/>
          <cell r="F182"/>
          <cell r="G182"/>
          <cell r="H182"/>
          <cell r="I182"/>
          <cell r="J182"/>
          <cell r="K182"/>
          <cell r="L182"/>
          <cell r="M182"/>
          <cell r="N182"/>
          <cell r="O182"/>
          <cell r="P182"/>
          <cell r="Q182"/>
          <cell r="R182"/>
          <cell r="S182"/>
          <cell r="T182"/>
          <cell r="U182"/>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row>
        <row r="183">
          <cell r="A183"/>
          <cell r="B183"/>
          <cell r="C183"/>
          <cell r="D183"/>
          <cell r="E183"/>
          <cell r="F183"/>
          <cell r="G183"/>
          <cell r="H183"/>
          <cell r="I183"/>
          <cell r="J183"/>
          <cell r="K183"/>
          <cell r="L183"/>
          <cell r="M183"/>
          <cell r="N183"/>
          <cell r="O183"/>
          <cell r="P183"/>
          <cell r="Q183"/>
          <cell r="R183"/>
          <cell r="S183"/>
          <cell r="T183"/>
          <cell r="U183"/>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row>
        <row r="184">
          <cell r="A184"/>
          <cell r="B184"/>
          <cell r="C184"/>
          <cell r="D184"/>
          <cell r="E184"/>
          <cell r="F184"/>
          <cell r="G184"/>
          <cell r="H184"/>
          <cell r="I184"/>
          <cell r="J184"/>
          <cell r="K184"/>
          <cell r="L184"/>
          <cell r="M184"/>
          <cell r="N184"/>
          <cell r="O184"/>
          <cell r="P184"/>
          <cell r="Q184"/>
          <cell r="R184"/>
          <cell r="S184"/>
          <cell r="T184"/>
          <cell r="U184"/>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row>
        <row r="185">
          <cell r="A185"/>
          <cell r="B185"/>
          <cell r="C185"/>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cell r="AY185"/>
          <cell r="AZ185"/>
        </row>
        <row r="186">
          <cell r="A186"/>
          <cell r="B186"/>
          <cell r="C186"/>
          <cell r="D186"/>
          <cell r="E186"/>
          <cell r="F186"/>
          <cell r="G186"/>
          <cell r="H186"/>
          <cell r="I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row>
        <row r="187">
          <cell r="A187"/>
          <cell r="B187"/>
          <cell r="C187"/>
          <cell r="D187"/>
          <cell r="E187"/>
          <cell r="F187"/>
          <cell r="G187"/>
          <cell r="H187"/>
          <cell r="I187"/>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row>
        <row r="188">
          <cell r="A188"/>
          <cell r="B188"/>
          <cell r="C188"/>
          <cell r="D188"/>
          <cell r="E188"/>
          <cell r="F188"/>
          <cell r="G188"/>
          <cell r="H188"/>
          <cell r="I188"/>
          <cell r="J188"/>
          <cell r="K188"/>
          <cell r="L188"/>
          <cell r="M188"/>
          <cell r="N188"/>
          <cell r="O188"/>
          <cell r="P188"/>
          <cell r="Q188"/>
          <cell r="R188"/>
          <cell r="S188"/>
          <cell r="T188"/>
          <cell r="U188"/>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row>
        <row r="189">
          <cell r="A189"/>
          <cell r="B189"/>
          <cell r="C189"/>
          <cell r="D189"/>
          <cell r="E189"/>
          <cell r="F189"/>
          <cell r="G189"/>
          <cell r="H189"/>
          <cell r="I189"/>
          <cell r="J189"/>
          <cell r="K189"/>
          <cell r="L189"/>
          <cell r="M189"/>
          <cell r="N189"/>
          <cell r="O189"/>
          <cell r="P189"/>
          <cell r="Q189"/>
          <cell r="R189"/>
          <cell r="S189"/>
          <cell r="T189"/>
          <cell r="U189"/>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row>
        <row r="190">
          <cell r="A190"/>
          <cell r="B190"/>
          <cell r="C190"/>
          <cell r="D190"/>
          <cell r="E190"/>
          <cell r="F190"/>
          <cell r="G190"/>
          <cell r="H190"/>
          <cell r="I190"/>
          <cell r="J190"/>
          <cell r="K190"/>
          <cell r="L190"/>
          <cell r="M190"/>
          <cell r="N190"/>
          <cell r="O190"/>
          <cell r="P190"/>
          <cell r="Q190"/>
          <cell r="R190"/>
          <cell r="S190"/>
          <cell r="T190"/>
          <cell r="U190"/>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row>
        <row r="191">
          <cell r="A191"/>
          <cell r="B191"/>
          <cell r="C191"/>
          <cell r="D191"/>
          <cell r="E191"/>
          <cell r="F191"/>
          <cell r="G191"/>
          <cell r="H191"/>
          <cell r="I191"/>
          <cell r="J191"/>
          <cell r="K191"/>
          <cell r="L191"/>
          <cell r="M191"/>
          <cell r="N191"/>
          <cell r="O191"/>
          <cell r="P191"/>
          <cell r="Q191"/>
          <cell r="R191"/>
          <cell r="S191"/>
          <cell r="T191"/>
          <cell r="U191"/>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row>
        <row r="192">
          <cell r="A192"/>
          <cell r="B192"/>
          <cell r="C192"/>
          <cell r="D192"/>
          <cell r="E192"/>
          <cell r="F192"/>
          <cell r="G192"/>
          <cell r="H192"/>
          <cell r="I192"/>
          <cell r="J192"/>
          <cell r="K192"/>
          <cell r="L192"/>
          <cell r="M192"/>
          <cell r="N192"/>
          <cell r="O192"/>
          <cell r="P192"/>
          <cell r="Q192"/>
          <cell r="R192"/>
          <cell r="S192"/>
          <cell r="T192"/>
          <cell r="U192"/>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row>
        <row r="193">
          <cell r="A193"/>
          <cell r="B193"/>
          <cell r="C193"/>
          <cell r="D193"/>
          <cell r="E193"/>
          <cell r="F193"/>
          <cell r="G193"/>
          <cell r="H193"/>
          <cell r="I193"/>
          <cell r="J193"/>
          <cell r="K193"/>
          <cell r="L193"/>
          <cell r="M193"/>
          <cell r="N193"/>
          <cell r="O193"/>
          <cell r="P193"/>
          <cell r="Q193"/>
          <cell r="R193"/>
          <cell r="S193"/>
          <cell r="T193"/>
          <cell r="U193"/>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cell r="AY193"/>
          <cell r="AZ193"/>
        </row>
        <row r="194">
          <cell r="A194"/>
          <cell r="B194"/>
          <cell r="C194"/>
          <cell r="D194"/>
          <cell r="E194"/>
          <cell r="F194"/>
          <cell r="G194"/>
          <cell r="H194"/>
          <cell r="I194"/>
          <cell r="J194"/>
          <cell r="K194"/>
          <cell r="L194"/>
          <cell r="M194"/>
          <cell r="N194"/>
          <cell r="O194"/>
          <cell r="P194"/>
          <cell r="Q194"/>
          <cell r="R194"/>
          <cell r="S194"/>
          <cell r="T194"/>
          <cell r="U194"/>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cell r="AY194"/>
          <cell r="AZ194"/>
        </row>
        <row r="195">
          <cell r="A195"/>
          <cell r="B195"/>
          <cell r="C195"/>
          <cell r="D195"/>
          <cell r="E195"/>
          <cell r="F195"/>
          <cell r="G195"/>
          <cell r="H195"/>
          <cell r="I195"/>
          <cell r="J195"/>
          <cell r="K195"/>
          <cell r="L195"/>
          <cell r="M195"/>
          <cell r="N195"/>
          <cell r="O195"/>
          <cell r="P195"/>
          <cell r="Q195"/>
          <cell r="R195"/>
          <cell r="S195"/>
          <cell r="T195"/>
          <cell r="U195"/>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cell r="AY195"/>
          <cell r="AZ195"/>
        </row>
        <row r="196">
          <cell r="A196"/>
          <cell r="B196"/>
          <cell r="C196"/>
          <cell r="D196"/>
          <cell r="E196"/>
          <cell r="F196"/>
          <cell r="G196"/>
          <cell r="H196"/>
          <cell r="I196"/>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row>
        <row r="197">
          <cell r="A197"/>
          <cell r="B197"/>
          <cell r="C197"/>
          <cell r="D197"/>
          <cell r="E197"/>
          <cell r="F197"/>
          <cell r="G197"/>
          <cell r="H197"/>
          <cell r="I197"/>
          <cell r="J197"/>
          <cell r="K197"/>
          <cell r="L197"/>
          <cell r="M197"/>
          <cell r="N197"/>
          <cell r="O197"/>
          <cell r="P197"/>
          <cell r="Q197"/>
          <cell r="R197"/>
          <cell r="S197"/>
          <cell r="T197"/>
          <cell r="U197"/>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row>
        <row r="198">
          <cell r="A198"/>
          <cell r="B198"/>
          <cell r="C198"/>
          <cell r="D198"/>
          <cell r="E198"/>
          <cell r="F198"/>
          <cell r="G198"/>
          <cell r="H198"/>
          <cell r="I198"/>
          <cell r="J198"/>
          <cell r="K198"/>
          <cell r="L198"/>
          <cell r="M198"/>
          <cell r="N198"/>
          <cell r="O198"/>
          <cell r="P198"/>
          <cell r="Q198"/>
          <cell r="R198"/>
          <cell r="S198"/>
          <cell r="T198"/>
          <cell r="U198"/>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cell r="AY198"/>
          <cell r="AZ198"/>
        </row>
        <row r="199">
          <cell r="A199"/>
          <cell r="B199"/>
          <cell r="C199"/>
          <cell r="D199"/>
          <cell r="E199"/>
          <cell r="F199"/>
          <cell r="G199"/>
          <cell r="H199"/>
          <cell r="I199"/>
          <cell r="J199"/>
          <cell r="K199"/>
          <cell r="L199"/>
          <cell r="M199"/>
          <cell r="N199"/>
          <cell r="O199"/>
          <cell r="P199"/>
          <cell r="Q199"/>
          <cell r="R199"/>
          <cell r="S199"/>
          <cell r="T199"/>
          <cell r="U199"/>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cell r="AY199"/>
          <cell r="AZ199"/>
        </row>
        <row r="200">
          <cell r="A200"/>
          <cell r="B200"/>
          <cell r="C200"/>
          <cell r="D200"/>
          <cell r="E200"/>
          <cell r="F200"/>
          <cell r="G200"/>
          <cell r="H200"/>
          <cell r="I200"/>
          <cell r="J200"/>
          <cell r="K200"/>
          <cell r="L200"/>
          <cell r="M200"/>
          <cell r="N200"/>
          <cell r="O200"/>
          <cell r="P200"/>
          <cell r="Q200"/>
          <cell r="R200"/>
          <cell r="S200"/>
          <cell r="T200"/>
          <cell r="U200"/>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cell r="AY200"/>
          <cell r="AZ200"/>
        </row>
        <row r="201">
          <cell r="A201"/>
          <cell r="B201"/>
          <cell r="C201"/>
          <cell r="D201"/>
          <cell r="E201"/>
          <cell r="F201"/>
          <cell r="G201"/>
          <cell r="H201"/>
          <cell r="I201"/>
          <cell r="J201"/>
          <cell r="K201"/>
          <cell r="L201"/>
          <cell r="M201"/>
          <cell r="N201"/>
          <cell r="O201"/>
          <cell r="P201"/>
          <cell r="Q201"/>
          <cell r="R201"/>
          <cell r="S201"/>
          <cell r="T201"/>
          <cell r="U201"/>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cell r="AY201"/>
          <cell r="AZ201"/>
        </row>
        <row r="202">
          <cell r="A202"/>
          <cell r="B202"/>
          <cell r="C202"/>
          <cell r="D202"/>
          <cell r="E202"/>
          <cell r="F202"/>
          <cell r="G202"/>
          <cell r="H202"/>
          <cell r="I202"/>
          <cell r="J202"/>
          <cell r="K202"/>
          <cell r="L202"/>
          <cell r="M202"/>
          <cell r="N202"/>
          <cell r="O202"/>
          <cell r="P202"/>
          <cell r="Q202"/>
          <cell r="R202"/>
          <cell r="S202"/>
          <cell r="T202"/>
          <cell r="U202"/>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cell r="AY202"/>
          <cell r="AZ202"/>
        </row>
        <row r="203">
          <cell r="A203"/>
          <cell r="B203"/>
          <cell r="C203"/>
          <cell r="D203"/>
          <cell r="E203"/>
          <cell r="F203"/>
          <cell r="G203"/>
          <cell r="H203"/>
          <cell r="I203"/>
          <cell r="J203"/>
          <cell r="K203"/>
          <cell r="L203"/>
          <cell r="M203"/>
          <cell r="N203"/>
          <cell r="O203"/>
          <cell r="P203"/>
          <cell r="Q203"/>
          <cell r="R203"/>
          <cell r="S203"/>
          <cell r="T203"/>
          <cell r="U203"/>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cell r="AY203"/>
          <cell r="AZ203"/>
        </row>
        <row r="204">
          <cell r="A204"/>
          <cell r="B204"/>
          <cell r="C204"/>
          <cell r="D204"/>
          <cell r="E204"/>
          <cell r="F204"/>
          <cell r="G204"/>
          <cell r="H204"/>
          <cell r="I204"/>
          <cell r="J204"/>
          <cell r="K204"/>
          <cell r="L204"/>
          <cell r="M204"/>
          <cell r="N204"/>
          <cell r="O204"/>
          <cell r="P204"/>
          <cell r="Q204"/>
          <cell r="R204"/>
          <cell r="S204"/>
          <cell r="T204"/>
          <cell r="U204"/>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cell r="AY204"/>
          <cell r="AZ204"/>
        </row>
        <row r="205">
          <cell r="A205"/>
          <cell r="B205"/>
          <cell r="C205"/>
          <cell r="D205"/>
          <cell r="E205"/>
          <cell r="F205"/>
          <cell r="G205"/>
          <cell r="H205"/>
          <cell r="I205"/>
          <cell r="J205"/>
          <cell r="K205"/>
          <cell r="L205"/>
          <cell r="M205"/>
          <cell r="N205"/>
          <cell r="O205"/>
          <cell r="P205"/>
          <cell r="Q205"/>
          <cell r="R205"/>
          <cell r="S205"/>
          <cell r="T205"/>
          <cell r="U205"/>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cell r="AY205"/>
          <cell r="AZ205"/>
        </row>
        <row r="206">
          <cell r="A206"/>
          <cell r="B206"/>
          <cell r="C206"/>
          <cell r="D206"/>
          <cell r="E206"/>
          <cell r="F206"/>
          <cell r="G206"/>
          <cell r="H206"/>
          <cell r="I206"/>
          <cell r="J206"/>
          <cell r="K206"/>
          <cell r="L206"/>
          <cell r="M206"/>
          <cell r="N206"/>
          <cell r="O206"/>
          <cell r="P206"/>
          <cell r="Q206"/>
          <cell r="R206"/>
          <cell r="S206"/>
          <cell r="T206"/>
          <cell r="U206"/>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cell r="AY206"/>
          <cell r="AZ206"/>
        </row>
        <row r="207">
          <cell r="A207"/>
          <cell r="B207"/>
          <cell r="C207"/>
          <cell r="D207"/>
          <cell r="E207"/>
          <cell r="F207"/>
          <cell r="G207"/>
          <cell r="H207"/>
          <cell r="I207"/>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cell r="AY207"/>
          <cell r="AZ207"/>
        </row>
        <row r="208">
          <cell r="A208"/>
          <cell r="B208"/>
          <cell r="C208"/>
          <cell r="D208"/>
          <cell r="E208"/>
          <cell r="F208"/>
          <cell r="G208"/>
          <cell r="H208"/>
          <cell r="I208"/>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cell r="AY208"/>
          <cell r="AZ208"/>
        </row>
        <row r="209">
          <cell r="A209"/>
          <cell r="B209"/>
          <cell r="C209"/>
          <cell r="D209"/>
          <cell r="E209"/>
          <cell r="F209"/>
          <cell r="G209"/>
          <cell r="H209"/>
          <cell r="I209"/>
          <cell r="J209"/>
          <cell r="K209"/>
          <cell r="L209"/>
          <cell r="M209"/>
          <cell r="N209"/>
          <cell r="O209"/>
          <cell r="P209"/>
          <cell r="Q209"/>
          <cell r="R209"/>
          <cell r="S209"/>
          <cell r="T209"/>
          <cell r="U209"/>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cell r="AY209"/>
          <cell r="AZ209"/>
        </row>
        <row r="210">
          <cell r="A210"/>
          <cell r="B210"/>
          <cell r="C210"/>
          <cell r="D210"/>
          <cell r="E210"/>
          <cell r="F210"/>
          <cell r="G210"/>
          <cell r="H210"/>
          <cell r="I210"/>
          <cell r="J210"/>
          <cell r="K210"/>
          <cell r="L210"/>
          <cell r="M210"/>
          <cell r="N210"/>
          <cell r="O210"/>
          <cell r="P210"/>
          <cell r="Q210"/>
          <cell r="R210"/>
          <cell r="S210"/>
          <cell r="T210"/>
          <cell r="U210"/>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cell r="AY210"/>
          <cell r="AZ210"/>
        </row>
        <row r="211">
          <cell r="A211"/>
          <cell r="B211"/>
          <cell r="C211"/>
          <cell r="D211"/>
          <cell r="E211"/>
          <cell r="F211"/>
          <cell r="G211"/>
          <cell r="H211"/>
          <cell r="I211"/>
          <cell r="J211"/>
          <cell r="K211"/>
          <cell r="L211"/>
          <cell r="M211"/>
          <cell r="N211"/>
          <cell r="O211"/>
          <cell r="P211"/>
          <cell r="Q211"/>
          <cell r="R211"/>
          <cell r="S211"/>
          <cell r="T211"/>
          <cell r="U211"/>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row>
        <row r="212">
          <cell r="A212"/>
          <cell r="B212"/>
          <cell r="C212"/>
          <cell r="D212"/>
          <cell r="E212"/>
          <cell r="F212"/>
          <cell r="G212"/>
          <cell r="H212"/>
          <cell r="I212"/>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row>
        <row r="213">
          <cell r="A213"/>
          <cell r="B213"/>
          <cell r="C213"/>
          <cell r="D213"/>
          <cell r="E213"/>
          <cell r="F213"/>
          <cell r="G213"/>
          <cell r="H213"/>
          <cell r="I213"/>
          <cell r="J213"/>
          <cell r="K213"/>
          <cell r="L213"/>
          <cell r="M213"/>
          <cell r="N213"/>
          <cell r="O213"/>
          <cell r="P213"/>
          <cell r="Q213"/>
          <cell r="R213"/>
          <cell r="S213"/>
          <cell r="T213"/>
          <cell r="U213"/>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row>
        <row r="214">
          <cell r="A214"/>
          <cell r="B214"/>
          <cell r="C214"/>
          <cell r="D214"/>
          <cell r="E214"/>
          <cell r="F214"/>
          <cell r="G214"/>
          <cell r="H214"/>
          <cell r="I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row>
        <row r="215">
          <cell r="A215"/>
          <cell r="B215"/>
          <cell r="C215"/>
          <cell r="D215"/>
          <cell r="E215"/>
          <cell r="F215"/>
          <cell r="G215"/>
          <cell r="H215"/>
          <cell r="I215"/>
          <cell r="J215"/>
          <cell r="K215"/>
          <cell r="L215"/>
          <cell r="M215"/>
          <cell r="N215"/>
          <cell r="O215"/>
          <cell r="P215"/>
          <cell r="Q215"/>
          <cell r="R215"/>
          <cell r="S215"/>
          <cell r="T215"/>
          <cell r="U215"/>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row>
        <row r="216">
          <cell r="A216"/>
          <cell r="B216"/>
          <cell r="C216"/>
          <cell r="D216"/>
          <cell r="E216"/>
          <cell r="F216"/>
          <cell r="G216"/>
          <cell r="H216"/>
          <cell r="I216"/>
          <cell r="J216"/>
          <cell r="K216"/>
          <cell r="L216"/>
          <cell r="M216"/>
          <cell r="N216"/>
          <cell r="O216"/>
          <cell r="P216"/>
          <cell r="Q216"/>
          <cell r="R216"/>
          <cell r="S216"/>
          <cell r="T216"/>
          <cell r="U216"/>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cell r="AY216"/>
          <cell r="AZ216"/>
        </row>
        <row r="217">
          <cell r="A217"/>
          <cell r="B217"/>
          <cell r="C217"/>
          <cell r="D217"/>
          <cell r="E217"/>
          <cell r="F217"/>
          <cell r="G217"/>
          <cell r="H217"/>
          <cell r="I217"/>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row>
        <row r="218">
          <cell r="A218"/>
          <cell r="B218"/>
          <cell r="C218"/>
          <cell r="D218"/>
          <cell r="E218"/>
          <cell r="F218"/>
          <cell r="G218"/>
          <cell r="H218"/>
          <cell r="I218"/>
          <cell r="J218"/>
          <cell r="K218"/>
          <cell r="L218"/>
          <cell r="M218"/>
          <cell r="N218"/>
          <cell r="O218"/>
          <cell r="P218"/>
          <cell r="Q218"/>
          <cell r="R218"/>
          <cell r="S218"/>
          <cell r="T218"/>
          <cell r="U218"/>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row>
        <row r="500">
          <cell r="A500" t="str">
            <v>CL_UNIT</v>
          </cell>
          <cell r="B500"/>
          <cell r="C500"/>
          <cell r="I500"/>
          <cell r="L500"/>
          <cell r="S500"/>
          <cell r="T500"/>
        </row>
        <row r="501">
          <cell r="A501" t="str">
            <v>XDC</v>
          </cell>
          <cell r="B501" t="str">
            <v>Domestic currency (incl. conversion to current currency made using a fix parity)</v>
          </cell>
          <cell r="I501"/>
          <cell r="L501"/>
          <cell r="S501"/>
          <cell r="T501"/>
        </row>
        <row r="502">
          <cell r="A502" t="str">
            <v>PT</v>
          </cell>
          <cell r="B502" t="str">
            <v>Percent</v>
          </cell>
          <cell r="I502"/>
          <cell r="L502"/>
          <cell r="S502"/>
          <cell r="T502"/>
        </row>
        <row r="503">
          <cell r="A503"/>
          <cell r="B503"/>
          <cell r="I503"/>
          <cell r="L503"/>
          <cell r="S503"/>
          <cell r="T503"/>
        </row>
        <row r="504">
          <cell r="A504" t="str">
            <v>CL_OBS_STATUS</v>
          </cell>
          <cell r="B504"/>
          <cell r="C504"/>
          <cell r="I504"/>
          <cell r="L504"/>
          <cell r="P504"/>
          <cell r="Q504"/>
          <cell r="S504"/>
          <cell r="T504"/>
        </row>
        <row r="505">
          <cell r="A505" t="str">
            <v>A</v>
          </cell>
          <cell r="B505" t="str">
            <v>Normal value</v>
          </cell>
          <cell r="C505"/>
          <cell r="I505"/>
          <cell r="L505"/>
          <cell r="M505"/>
          <cell r="N505"/>
        </row>
        <row r="506">
          <cell r="A506" t="str">
            <v>B</v>
          </cell>
          <cell r="B506" t="str">
            <v>Time series break</v>
          </cell>
          <cell r="C506"/>
          <cell r="G506"/>
          <cell r="H506"/>
          <cell r="I506"/>
        </row>
        <row r="507">
          <cell r="A507" t="str">
            <v>D</v>
          </cell>
          <cell r="B507" t="str">
            <v>Definition differs</v>
          </cell>
          <cell r="C507"/>
          <cell r="H507"/>
          <cell r="I507"/>
          <cell r="K507"/>
          <cell r="L507"/>
          <cell r="N507"/>
          <cell r="O507"/>
          <cell r="Q507"/>
          <cell r="R507"/>
          <cell r="T507"/>
          <cell r="U507"/>
          <cell r="W507"/>
          <cell r="X507"/>
        </row>
        <row r="508">
          <cell r="A508" t="str">
            <v>E</v>
          </cell>
          <cell r="B508" t="str">
            <v>Estimated value</v>
          </cell>
          <cell r="C508"/>
          <cell r="G508"/>
          <cell r="H508"/>
          <cell r="I508"/>
        </row>
        <row r="509">
          <cell r="A509" t="str">
            <v>F</v>
          </cell>
          <cell r="B509" t="str">
            <v>Forecast value</v>
          </cell>
          <cell r="C509"/>
          <cell r="G509"/>
          <cell r="H509"/>
          <cell r="I509"/>
        </row>
        <row r="510">
          <cell r="A510" t="str">
            <v>I</v>
          </cell>
          <cell r="B510" t="str">
            <v>Imputed value (CCSA definition)</v>
          </cell>
          <cell r="C510"/>
          <cell r="G510"/>
          <cell r="H510"/>
          <cell r="I510"/>
        </row>
        <row r="511">
          <cell r="A511" t="str">
            <v>J</v>
          </cell>
          <cell r="B511" t="str">
            <v>Derogation</v>
          </cell>
          <cell r="C511"/>
          <cell r="G511"/>
          <cell r="H511"/>
          <cell r="I511"/>
        </row>
        <row r="512">
          <cell r="A512" t="str">
            <v>L</v>
          </cell>
          <cell r="B512" t="str">
            <v>Missing value; data exist but were not collected</v>
          </cell>
          <cell r="C512"/>
          <cell r="G512"/>
          <cell r="H512"/>
          <cell r="I512"/>
        </row>
        <row r="513">
          <cell r="A513" t="str">
            <v>M</v>
          </cell>
          <cell r="B513" t="str">
            <v>Missing value</v>
          </cell>
          <cell r="C513"/>
        </row>
        <row r="514">
          <cell r="A514" t="str">
            <v>N</v>
          </cell>
          <cell r="B514" t="str">
            <v>Not significant</v>
          </cell>
          <cell r="C514"/>
        </row>
        <row r="515">
          <cell r="A515" t="str">
            <v>P</v>
          </cell>
          <cell r="B515" t="str">
            <v>Provisional value</v>
          </cell>
          <cell r="C515"/>
        </row>
        <row r="516">
          <cell r="A516" t="str">
            <v>U</v>
          </cell>
          <cell r="B516" t="str">
            <v>Low reliability</v>
          </cell>
          <cell r="C516"/>
        </row>
        <row r="517">
          <cell r="A517" t="str">
            <v>V</v>
          </cell>
          <cell r="B517" t="str">
            <v>Unvalidated value</v>
          </cell>
          <cell r="C517"/>
          <cell r="H517"/>
          <cell r="I517"/>
          <cell r="K517"/>
          <cell r="L517"/>
          <cell r="N517"/>
          <cell r="O517"/>
          <cell r="P517"/>
          <cell r="Q517"/>
          <cell r="R517"/>
          <cell r="S517"/>
          <cell r="T517"/>
          <cell r="U517"/>
          <cell r="V517"/>
          <cell r="W517"/>
          <cell r="X517"/>
        </row>
        <row r="519">
          <cell r="A519" t="str">
            <v>CL_CONF_STATUS</v>
          </cell>
          <cell r="B519"/>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cell r="B527"/>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cell r="B534"/>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row r="131">
          <cell r="B131">
            <v>273829.5</v>
          </cell>
        </row>
        <row r="132">
          <cell r="B132">
            <v>336029.80000000005</v>
          </cell>
        </row>
        <row r="133">
          <cell r="B133">
            <v>390134.3</v>
          </cell>
        </row>
      </sheetData>
      <sheetData sheetId="1" refreshError="1"/>
      <sheetData sheetId="2" refreshError="1"/>
      <sheetData sheetId="3">
        <row r="131">
          <cell r="B131">
            <v>342123.6</v>
          </cell>
        </row>
        <row r="132">
          <cell r="B132">
            <v>357033.5</v>
          </cell>
        </row>
        <row r="133">
          <cell r="B133">
            <v>357182.9</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 bruta"/>
      <sheetName val="serie ajustata sezonier"/>
      <sheetName val="Metoda veniturilor-serie bruta"/>
      <sheetName val="Met. veniturilor-aj. sezonier"/>
    </sheetNames>
    <sheetDataSet>
      <sheetData sheetId="0">
        <row r="126">
          <cell r="DB126">
            <v>106.42542492240852</v>
          </cell>
          <cell r="DC126">
            <v>105.05215107271924</v>
          </cell>
          <cell r="DD126">
            <v>103.9556661740686</v>
          </cell>
        </row>
      </sheetData>
      <sheetData sheetId="1">
        <row r="15">
          <cell r="DH15">
            <v>16185.6</v>
          </cell>
        </row>
        <row r="16">
          <cell r="DH16">
            <v>81466.8</v>
          </cell>
        </row>
        <row r="17">
          <cell r="DH17">
            <v>23273.9</v>
          </cell>
        </row>
        <row r="18">
          <cell r="DH18">
            <v>65403.9</v>
          </cell>
        </row>
        <row r="19">
          <cell r="DH19">
            <v>25301.1</v>
          </cell>
        </row>
        <row r="20">
          <cell r="DH20">
            <v>5082.1000000000004</v>
          </cell>
        </row>
        <row r="21">
          <cell r="DH21">
            <v>25255.1</v>
          </cell>
        </row>
        <row r="22">
          <cell r="DH22">
            <v>29727.8</v>
          </cell>
        </row>
        <row r="23">
          <cell r="DH23">
            <v>43945.5</v>
          </cell>
        </row>
        <row r="24">
          <cell r="DH24">
            <v>9420.2999999999993</v>
          </cell>
        </row>
        <row r="25">
          <cell r="DH25">
            <v>33796.5</v>
          </cell>
        </row>
        <row r="28">
          <cell r="DH28">
            <v>-1675.7000000000116</v>
          </cell>
        </row>
        <row r="31">
          <cell r="DH31">
            <v>357182.9</v>
          </cell>
        </row>
        <row r="34">
          <cell r="DH34">
            <v>279038.8</v>
          </cell>
        </row>
        <row r="35">
          <cell r="DH35">
            <v>249015.6</v>
          </cell>
        </row>
        <row r="36">
          <cell r="DH36">
            <v>221180.2</v>
          </cell>
        </row>
        <row r="37">
          <cell r="DH37">
            <v>2918</v>
          </cell>
        </row>
        <row r="38">
          <cell r="DH38">
            <v>24917.4</v>
          </cell>
        </row>
        <row r="39">
          <cell r="DH39">
            <v>30023.200000000001</v>
          </cell>
        </row>
        <row r="40">
          <cell r="DH40">
            <v>106887.80000000002</v>
          </cell>
        </row>
        <row r="41">
          <cell r="DH41">
            <v>93400.500000000015</v>
          </cell>
        </row>
        <row r="44">
          <cell r="DH44">
            <v>158216.79999999999</v>
          </cell>
        </row>
        <row r="47">
          <cell r="DH47">
            <v>186020</v>
          </cell>
        </row>
        <row r="50">
          <cell r="DH50">
            <v>-940.49999999996726</v>
          </cell>
        </row>
        <row r="114">
          <cell r="DH114">
            <v>100.81610505182049</v>
          </cell>
        </row>
        <row r="115">
          <cell r="DH115">
            <v>99.339153136982944</v>
          </cell>
        </row>
        <row r="116">
          <cell r="DH116">
            <v>88.819900107726951</v>
          </cell>
        </row>
        <row r="117">
          <cell r="DH117">
            <v>102.67482161060141</v>
          </cell>
        </row>
        <row r="118">
          <cell r="DH118">
            <v>100.83350670966399</v>
          </cell>
        </row>
        <row r="119">
          <cell r="DH119">
            <v>106.79254466330737</v>
          </cell>
        </row>
        <row r="120">
          <cell r="DH120">
            <v>105.59757942511348</v>
          </cell>
        </row>
        <row r="121">
          <cell r="DH121">
            <v>104.76708894167326</v>
          </cell>
        </row>
        <row r="122">
          <cell r="DH122">
            <v>138.59548411787216</v>
          </cell>
        </row>
        <row r="123">
          <cell r="DH123">
            <v>99.972483627758507</v>
          </cell>
        </row>
        <row r="124">
          <cell r="DH124">
            <v>81.144271764544072</v>
          </cell>
        </row>
        <row r="125">
          <cell r="DH125">
            <v>100.89470446793042</v>
          </cell>
        </row>
        <row r="131">
          <cell r="DF131">
            <v>101.52818072319221</v>
          </cell>
          <cell r="DG131">
            <v>101.26165134007165</v>
          </cell>
          <cell r="DH131">
            <v>101.28057188875528</v>
          </cell>
        </row>
        <row r="134">
          <cell r="DH134">
            <v>101.12681894763196</v>
          </cell>
        </row>
        <row r="135">
          <cell r="DH135">
            <v>100.91396134682688</v>
          </cell>
        </row>
        <row r="136">
          <cell r="DH136">
            <v>101.14032715965932</v>
          </cell>
        </row>
        <row r="137">
          <cell r="DH137">
            <v>101.58177791838025</v>
          </cell>
        </row>
        <row r="138">
          <cell r="DH138">
            <v>94.895264918148214</v>
          </cell>
        </row>
        <row r="139">
          <cell r="DH139">
            <v>105.37010783176525</v>
          </cell>
        </row>
        <row r="140">
          <cell r="DH140" t="str">
            <v>-</v>
          </cell>
        </row>
        <row r="141">
          <cell r="DH141">
            <v>106.0022641993065</v>
          </cell>
        </row>
        <row r="143">
          <cell r="DH143" t="str">
            <v>-</v>
          </cell>
        </row>
        <row r="144">
          <cell r="DH144">
            <v>104.00109741469514</v>
          </cell>
        </row>
        <row r="147">
          <cell r="DH147">
            <v>111.50184846847311</v>
          </cell>
        </row>
        <row r="150">
          <cell r="DH150" t="str">
            <v>-</v>
          </cell>
        </row>
        <row r="164">
          <cell r="DH164">
            <v>99.41654663776167</v>
          </cell>
        </row>
        <row r="165">
          <cell r="DH165">
            <v>107.21022265099538</v>
          </cell>
        </row>
        <row r="166">
          <cell r="DH166">
            <v>103.8787914714695</v>
          </cell>
        </row>
        <row r="167">
          <cell r="DH167">
            <v>102.52927666390059</v>
          </cell>
        </row>
        <row r="168">
          <cell r="DH168">
            <v>94.51662172182796</v>
          </cell>
        </row>
        <row r="169">
          <cell r="DH169">
            <v>110.61072772935361</v>
          </cell>
        </row>
        <row r="170">
          <cell r="DH170">
            <v>89.219995816370314</v>
          </cell>
        </row>
        <row r="171">
          <cell r="DH171">
            <v>101.45558317414431</v>
          </cell>
        </row>
        <row r="172">
          <cell r="DH172">
            <v>99.885107633669463</v>
          </cell>
        </row>
        <row r="173">
          <cell r="DH173">
            <v>101.37868610006502</v>
          </cell>
        </row>
        <row r="174">
          <cell r="DH174">
            <v>79.044346768506301</v>
          </cell>
        </row>
        <row r="178">
          <cell r="DH178" t="str">
            <v>-</v>
          </cell>
        </row>
        <row r="181">
          <cell r="DH181">
            <v>98.776935148792262</v>
          </cell>
        </row>
        <row r="184">
          <cell r="DH184">
            <v>100.98351326628621</v>
          </cell>
        </row>
        <row r="185">
          <cell r="DH185">
            <v>100.58444814652441</v>
          </cell>
        </row>
        <row r="186">
          <cell r="DH186">
            <v>101.60513479868473</v>
          </cell>
        </row>
        <row r="187">
          <cell r="DH187">
            <v>100.80581280204154</v>
          </cell>
        </row>
        <row r="188">
          <cell r="DH188">
            <v>96.375841069565084</v>
          </cell>
        </row>
        <row r="189">
          <cell r="DH189">
            <v>102.06833547053455</v>
          </cell>
        </row>
        <row r="190">
          <cell r="DH190" t="str">
            <v>-</v>
          </cell>
        </row>
        <row r="191">
          <cell r="DH191">
            <v>100.44481307297492</v>
          </cell>
        </row>
        <row r="193">
          <cell r="DH193" t="str">
            <v>-</v>
          </cell>
        </row>
        <row r="194">
          <cell r="DH194">
            <v>102.44874575600849</v>
          </cell>
        </row>
        <row r="197">
          <cell r="DH197">
            <v>96.934197610927825</v>
          </cell>
        </row>
        <row r="200">
          <cell r="DH200" t="str">
            <v>-</v>
          </cell>
        </row>
        <row r="231">
          <cell r="DB231">
            <v>104.37276721170798</v>
          </cell>
          <cell r="DC231">
            <v>103.93724803126132</v>
          </cell>
          <cell r="DD231">
            <v>104.65647549673405</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I 2022"/>
      <sheetName val="Trim. II 2022"/>
      <sheetName val="Trim. III 2022"/>
      <sheetName val="Trim.IV 2022"/>
      <sheetName val="Sem I 2022"/>
      <sheetName val="9 luni 2022"/>
      <sheetName val="An 2022"/>
      <sheetName val="ECAS"/>
      <sheetName val="calcule"/>
      <sheetName val="I volum=valorici"/>
      <sheetName val="indici de pret"/>
      <sheetName val="salarii+salariati"/>
      <sheetName val="AMIGO recensamant"/>
      <sheetName val="APU"/>
      <sheetName val="indici impozite"/>
      <sheetName val="sinteza productie"/>
      <sheetName val="sinteza cheltuieli"/>
      <sheetName val="agricultu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5">
          <cell r="G85">
            <v>85.020472934584575</v>
          </cell>
          <cell r="M85">
            <v>142.51511789820884</v>
          </cell>
          <cell r="P85">
            <v>43293.099999999991</v>
          </cell>
          <cell r="T85">
            <v>-1.7</v>
          </cell>
          <cell r="V85">
            <v>11.1</v>
          </cell>
        </row>
        <row r="86">
          <cell r="G86">
            <v>96.43228480957103</v>
          </cell>
          <cell r="M86">
            <v>141.59771754636236</v>
          </cell>
          <cell r="P86">
            <v>80896.899999999994</v>
          </cell>
          <cell r="T86">
            <v>-0.7</v>
          </cell>
          <cell r="V86">
            <v>20.7</v>
          </cell>
        </row>
        <row r="87">
          <cell r="G87">
            <v>111.01503226482427</v>
          </cell>
          <cell r="M87">
            <v>108.29544255869598</v>
          </cell>
          <cell r="P87">
            <v>19506.5</v>
          </cell>
          <cell r="T87">
            <v>0.6</v>
          </cell>
          <cell r="V87">
            <v>5</v>
          </cell>
        </row>
        <row r="88">
          <cell r="G88">
            <v>105.13410464154227</v>
          </cell>
          <cell r="M88">
            <v>110.56932790836748</v>
          </cell>
          <cell r="P88">
            <v>60275.100000000006</v>
          </cell>
          <cell r="T88">
            <v>0.8</v>
          </cell>
          <cell r="V88">
            <v>15.4</v>
          </cell>
        </row>
        <row r="89">
          <cell r="G89">
            <v>119.98760671991191</v>
          </cell>
          <cell r="M89">
            <v>103.87062221457121</v>
          </cell>
          <cell r="P89">
            <v>27152.299999999996</v>
          </cell>
          <cell r="T89">
            <v>1.5</v>
          </cell>
          <cell r="V89">
            <v>7</v>
          </cell>
        </row>
        <row r="90">
          <cell r="G90">
            <v>100.40157924421882</v>
          </cell>
          <cell r="M90">
            <v>110.68242590387167</v>
          </cell>
          <cell r="P90">
            <v>4925.7</v>
          </cell>
          <cell r="T90">
            <v>0</v>
          </cell>
          <cell r="V90">
            <v>1.3</v>
          </cell>
        </row>
        <row r="91">
          <cell r="G91">
            <v>113.05430924797429</v>
          </cell>
          <cell r="M91">
            <v>103.27204662844144</v>
          </cell>
          <cell r="P91">
            <v>26152.199999999997</v>
          </cell>
          <cell r="T91">
            <v>0.9</v>
          </cell>
          <cell r="V91">
            <v>6.7</v>
          </cell>
        </row>
        <row r="92">
          <cell r="G92">
            <v>119.64108731919455</v>
          </cell>
          <cell r="M92">
            <v>109.40037145131336</v>
          </cell>
          <cell r="P92">
            <v>37109.700000000004</v>
          </cell>
          <cell r="T92">
            <v>1.7</v>
          </cell>
          <cell r="V92">
            <v>9.5</v>
          </cell>
        </row>
        <row r="93">
          <cell r="G93">
            <v>101.57520086453977</v>
          </cell>
          <cell r="M93">
            <v>105.73866987383344</v>
          </cell>
          <cell r="P93">
            <v>45717.7</v>
          </cell>
          <cell r="T93">
            <v>0.2</v>
          </cell>
          <cell r="V93">
            <v>11.7</v>
          </cell>
        </row>
        <row r="94">
          <cell r="G94">
            <v>101.69838121127522</v>
          </cell>
          <cell r="M94">
            <v>107.75167664021768</v>
          </cell>
          <cell r="P94">
            <v>8949.1</v>
          </cell>
          <cell r="T94">
            <v>0</v>
          </cell>
          <cell r="V94">
            <v>2.2999999999999998</v>
          </cell>
        </row>
        <row r="95">
          <cell r="G95">
            <v>103.66553100105725</v>
          </cell>
          <cell r="M95">
            <v>117.43989876989093</v>
          </cell>
          <cell r="P95">
            <v>353978.3</v>
          </cell>
        </row>
        <row r="99">
          <cell r="G99">
            <v>106.70614012207211</v>
          </cell>
          <cell r="M99">
            <v>110.47691217091594</v>
          </cell>
          <cell r="P99">
            <v>36156</v>
          </cell>
          <cell r="T99">
            <v>0.7</v>
          </cell>
          <cell r="V99">
            <v>9.3000000000000007</v>
          </cell>
        </row>
        <row r="101">
          <cell r="G101">
            <v>103.9556661740686</v>
          </cell>
          <cell r="M101">
            <v>116.7579109922652</v>
          </cell>
          <cell r="P101">
            <v>390134.3</v>
          </cell>
        </row>
        <row r="111">
          <cell r="G111">
            <v>88.255749919370601</v>
          </cell>
          <cell r="M111">
            <v>136.47417093422163</v>
          </cell>
          <cell r="T111">
            <v>-0.6</v>
          </cell>
          <cell r="V111">
            <v>5.5</v>
          </cell>
        </row>
        <row r="112">
          <cell r="G112">
            <v>98.128714472658828</v>
          </cell>
          <cell r="M112">
            <v>140.77567430525667</v>
          </cell>
          <cell r="T112">
            <v>-0.4</v>
          </cell>
          <cell r="V112">
            <v>23.5</v>
          </cell>
        </row>
        <row r="113">
          <cell r="G113">
            <v>107.12678998767527</v>
          </cell>
          <cell r="M113">
            <v>110.93369515869414</v>
          </cell>
          <cell r="T113">
            <v>0.3</v>
          </cell>
          <cell r="V113">
            <v>4.3</v>
          </cell>
        </row>
        <row r="114">
          <cell r="G114">
            <v>107.59922419428918</v>
          </cell>
          <cell r="M114">
            <v>111.22351857081286</v>
          </cell>
          <cell r="T114">
            <v>1.4</v>
          </cell>
          <cell r="V114">
            <v>18.7</v>
          </cell>
        </row>
        <row r="115">
          <cell r="G115">
            <v>122.45586561660676</v>
          </cell>
          <cell r="M115">
            <v>103.23153857935428</v>
          </cell>
          <cell r="T115">
            <v>1.5</v>
          </cell>
          <cell r="V115">
            <v>6.9</v>
          </cell>
        </row>
        <row r="116">
          <cell r="G116">
            <v>100.81978921973209</v>
          </cell>
          <cell r="M116">
            <v>111.32941333900079</v>
          </cell>
          <cell r="T116">
            <v>0</v>
          </cell>
          <cell r="V116">
            <v>1.4</v>
          </cell>
        </row>
        <row r="117">
          <cell r="G117">
            <v>108.70493819170281</v>
          </cell>
          <cell r="M117">
            <v>102.03738985472732</v>
          </cell>
          <cell r="T117">
            <v>0.7</v>
          </cell>
          <cell r="V117">
            <v>6.9</v>
          </cell>
        </row>
        <row r="118">
          <cell r="G118">
            <v>114.38404961786408</v>
          </cell>
          <cell r="M118">
            <v>107.51194555282943</v>
          </cell>
          <cell r="T118">
            <v>0.9</v>
          </cell>
          <cell r="V118">
            <v>7.1</v>
          </cell>
        </row>
        <row r="119">
          <cell r="G119">
            <v>101.47707154511056</v>
          </cell>
          <cell r="M119">
            <v>105.04550952340227</v>
          </cell>
          <cell r="T119">
            <v>0.2</v>
          </cell>
          <cell r="V119">
            <v>12.9</v>
          </cell>
        </row>
        <row r="120">
          <cell r="G120">
            <v>108.42035765487057</v>
          </cell>
          <cell r="M120">
            <v>107.47166633609275</v>
          </cell>
          <cell r="T120">
            <v>0.3</v>
          </cell>
          <cell r="V120">
            <v>3.1</v>
          </cell>
        </row>
        <row r="121">
          <cell r="G121">
            <v>104.8552694336143</v>
          </cell>
          <cell r="M121">
            <v>115.93739854688314</v>
          </cell>
        </row>
        <row r="125">
          <cell r="G125">
            <v>106.35716272872364</v>
          </cell>
          <cell r="M125">
            <v>111.52059088072251</v>
          </cell>
          <cell r="T125">
            <v>0.7</v>
          </cell>
          <cell r="V125">
            <v>9.6999999999999993</v>
          </cell>
        </row>
        <row r="127">
          <cell r="G127">
            <v>105.00454168955704</v>
          </cell>
          <cell r="M127">
            <v>115.4927599435283</v>
          </cell>
        </row>
      </sheetData>
      <sheetData sheetId="16">
        <row r="103">
          <cell r="C103">
            <v>103.19488519618085</v>
          </cell>
          <cell r="E103">
            <v>113.22674755920126</v>
          </cell>
          <cell r="F103">
            <v>287856.7</v>
          </cell>
        </row>
        <row r="104">
          <cell r="C104">
            <v>103.04699785845794</v>
          </cell>
          <cell r="E104">
            <v>114.19430042430116</v>
          </cell>
          <cell r="F104">
            <v>258531.1</v>
          </cell>
        </row>
        <row r="105">
          <cell r="C105">
            <v>103.07922745815739</v>
          </cell>
          <cell r="E105">
            <v>115.04641500039179</v>
          </cell>
          <cell r="F105">
            <v>231976.6</v>
          </cell>
          <cell r="J105">
            <v>1.7999999999999998</v>
          </cell>
          <cell r="L105">
            <v>59.5</v>
          </cell>
        </row>
        <row r="106">
          <cell r="C106">
            <v>103.00111152278622</v>
          </cell>
          <cell r="E106">
            <v>109.0607513988809</v>
          </cell>
          <cell r="F106">
            <v>2728.7</v>
          </cell>
          <cell r="J106">
            <v>0</v>
          </cell>
          <cell r="L106">
            <v>0.7</v>
          </cell>
        </row>
        <row r="107">
          <cell r="C107">
            <v>102.76105344808482</v>
          </cell>
          <cell r="E107">
            <v>107.05145486242158</v>
          </cell>
          <cell r="F107">
            <v>23825.8</v>
          </cell>
          <cell r="J107">
            <v>0.2</v>
          </cell>
          <cell r="L107">
            <v>6.1</v>
          </cell>
        </row>
        <row r="108">
          <cell r="C108">
            <v>104.41370100420512</v>
          </cell>
          <cell r="E108">
            <v>105.35702096319315</v>
          </cell>
          <cell r="F108">
            <v>29325.599999999999</v>
          </cell>
          <cell r="J108">
            <v>0.4</v>
          </cell>
          <cell r="L108">
            <v>7.5</v>
          </cell>
        </row>
        <row r="110">
          <cell r="C110">
            <v>113.04255400562057</v>
          </cell>
          <cell r="E110">
            <v>114.96808758706804</v>
          </cell>
          <cell r="F110">
            <v>122272.7</v>
          </cell>
          <cell r="J110">
            <v>3.8</v>
          </cell>
          <cell r="L110">
            <v>31.3</v>
          </cell>
        </row>
        <row r="111">
          <cell r="J111">
            <v>0.2</v>
          </cell>
          <cell r="L111">
            <v>2.9</v>
          </cell>
        </row>
        <row r="113">
          <cell r="C113">
            <v>142.59736251104258</v>
          </cell>
          <cell r="E113">
            <v>117.03010647548606</v>
          </cell>
          <cell r="F113">
            <v>-31358.100000000006</v>
          </cell>
        </row>
        <row r="114">
          <cell r="C114">
            <v>113.27492148840965</v>
          </cell>
          <cell r="E114">
            <v>113.38037967368409</v>
          </cell>
          <cell r="F114">
            <v>154013.29999999999</v>
          </cell>
          <cell r="J114">
            <v>5</v>
          </cell>
          <cell r="L114">
            <v>39.5</v>
          </cell>
        </row>
        <row r="117">
          <cell r="C117">
            <v>117.24716168790535</v>
          </cell>
          <cell r="E117">
            <v>113.98169862622869</v>
          </cell>
          <cell r="F117">
            <v>185371.4</v>
          </cell>
          <cell r="J117">
            <v>7.4</v>
          </cell>
          <cell r="L117">
            <v>47.5</v>
          </cell>
        </row>
        <row r="122">
          <cell r="C122">
            <v>113.68891985825125</v>
          </cell>
          <cell r="E122">
            <v>125.23951750682497</v>
          </cell>
          <cell r="F122">
            <v>133635.70000000001</v>
          </cell>
        </row>
        <row r="133">
          <cell r="C133">
            <v>104.98138445728536</v>
          </cell>
          <cell r="E133">
            <v>112.4310313915214</v>
          </cell>
        </row>
        <row r="134">
          <cell r="C134">
            <v>106.24334472804516</v>
          </cell>
          <cell r="E134">
            <v>113.26453219268775</v>
          </cell>
        </row>
        <row r="135">
          <cell r="C135">
            <v>105.81684688017657</v>
          </cell>
          <cell r="E135">
            <v>114.1154242078272</v>
          </cell>
          <cell r="J135">
            <v>3.7</v>
          </cell>
          <cell r="L135">
            <v>60.9</v>
          </cell>
        </row>
        <row r="136">
          <cell r="C136">
            <v>104.49837592694735</v>
          </cell>
          <cell r="E136">
            <v>108.44720739741558</v>
          </cell>
          <cell r="J136">
            <v>0</v>
          </cell>
          <cell r="L136">
            <v>0.6</v>
          </cell>
        </row>
        <row r="137">
          <cell r="C137">
            <v>109.85955986270947</v>
          </cell>
          <cell r="E137">
            <v>106.94284353277426</v>
          </cell>
          <cell r="J137">
            <v>0.7</v>
          </cell>
          <cell r="L137">
            <v>7.3</v>
          </cell>
        </row>
        <row r="138">
          <cell r="C138">
            <v>96.098338130895883</v>
          </cell>
          <cell r="E138">
            <v>105.94456572986491</v>
          </cell>
          <cell r="J138">
            <v>-0.4</v>
          </cell>
          <cell r="L138">
            <v>8.3000000000000007</v>
          </cell>
        </row>
        <row r="140">
          <cell r="C140">
            <v>107.2637331993235</v>
          </cell>
          <cell r="E140">
            <v>117.92670000692058</v>
          </cell>
          <cell r="J140">
            <v>1.8</v>
          </cell>
          <cell r="L140">
            <v>25.9</v>
          </cell>
        </row>
        <row r="141">
          <cell r="J141">
            <v>0</v>
          </cell>
          <cell r="L141">
            <v>4.5</v>
          </cell>
        </row>
        <row r="143">
          <cell r="C143">
            <v>113.04485056387654</v>
          </cell>
          <cell r="E143">
            <v>137.19998971340829</v>
          </cell>
        </row>
        <row r="144">
          <cell r="C144">
            <v>110.96699254670412</v>
          </cell>
          <cell r="E144">
            <v>114.69911745399351</v>
          </cell>
          <cell r="J144">
            <v>4.5999999999999996</v>
          </cell>
          <cell r="L144">
            <v>44.3</v>
          </cell>
        </row>
        <row r="147">
          <cell r="C147">
            <v>111.21948240832234</v>
          </cell>
          <cell r="E147">
            <v>117.47817375060292</v>
          </cell>
          <cell r="J147">
            <v>5.4</v>
          </cell>
          <cell r="L147">
            <v>51.8</v>
          </cell>
        </row>
        <row r="152">
          <cell r="C152">
            <v>106.83501697288843</v>
          </cell>
          <cell r="E152">
            <v>129.46325716682742</v>
          </cell>
        </row>
      </sheetData>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I 2022"/>
      <sheetName val="Trim. II 2022"/>
      <sheetName val="Trim. III 2022"/>
      <sheetName val="Trim.IV 2022"/>
      <sheetName val="Sem I 2022"/>
      <sheetName val="9 luni 2022"/>
      <sheetName val="An 2022"/>
      <sheetName val="ECAS"/>
      <sheetName val="calcule"/>
      <sheetName val="I volum=valorici"/>
      <sheetName val="indici de pret"/>
      <sheetName val="salarii+salariati"/>
      <sheetName val="AMIGO recensamant"/>
      <sheetName val="APU"/>
      <sheetName val="indici impozite"/>
      <sheetName val="sinteza productie"/>
      <sheetName val="sinteza cheltuieli"/>
      <sheetName val="agricultu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21">
          <cell r="P121">
            <v>902786.9</v>
          </cell>
        </row>
        <row r="125">
          <cell r="P125">
            <v>97206.700000000012</v>
          </cell>
        </row>
      </sheetData>
      <sheetData sheetId="16">
        <row r="140">
          <cell r="F140">
            <v>259007.59999999998</v>
          </cell>
        </row>
        <row r="144">
          <cell r="F144">
            <v>443124.9</v>
          </cell>
        </row>
        <row r="147">
          <cell r="F147">
            <v>517816.30000000005</v>
          </cell>
        </row>
        <row r="152">
          <cell r="F152">
            <v>303998.5</v>
          </cell>
        </row>
      </sheetData>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3:K29"/>
  <sheetViews>
    <sheetView showGridLines="0" workbookViewId="0">
      <selection activeCell="A2" sqref="A2"/>
    </sheetView>
  </sheetViews>
  <sheetFormatPr defaultColWidth="9.140625" defaultRowHeight="15" x14ac:dyDescent="0.25"/>
  <cols>
    <col min="1" max="1" width="24.85546875" style="142" customWidth="1"/>
    <col min="2" max="2" width="9.140625" style="142"/>
    <col min="3" max="7" width="9.85546875" style="142" customWidth="1"/>
    <col min="8" max="16384" width="9.140625" style="142"/>
  </cols>
  <sheetData>
    <row r="3" spans="1:7" x14ac:dyDescent="0.25">
      <c r="A3" s="165" t="s">
        <v>10</v>
      </c>
      <c r="B3" s="165"/>
      <c r="C3" s="165"/>
      <c r="D3" s="165"/>
      <c r="E3" s="165"/>
      <c r="F3" s="165"/>
      <c r="G3" s="165"/>
    </row>
    <row r="4" spans="1:7" ht="7.5" customHeight="1" thickBot="1" x14ac:dyDescent="0.3">
      <c r="A4" s="2"/>
      <c r="B4" s="2"/>
      <c r="C4" s="2"/>
      <c r="D4" s="2"/>
      <c r="E4" s="2"/>
      <c r="F4" s="2"/>
      <c r="G4" s="2"/>
    </row>
    <row r="5" spans="1:7" ht="15.75" thickBot="1" x14ac:dyDescent="0.3">
      <c r="A5" s="3"/>
      <c r="B5" s="4"/>
      <c r="C5" s="147" t="s">
        <v>0</v>
      </c>
      <c r="D5" s="147" t="s">
        <v>1</v>
      </c>
      <c r="E5" s="147" t="s">
        <v>2</v>
      </c>
      <c r="F5" s="147" t="s">
        <v>3</v>
      </c>
      <c r="G5" s="64" t="s">
        <v>4</v>
      </c>
    </row>
    <row r="6" spans="1:7" x14ac:dyDescent="0.25">
      <c r="A6" s="159" t="s">
        <v>6</v>
      </c>
      <c r="B6" s="160"/>
      <c r="C6" s="160"/>
      <c r="D6" s="160"/>
      <c r="E6" s="160"/>
      <c r="F6" s="160"/>
      <c r="G6" s="161"/>
    </row>
    <row r="7" spans="1:7" x14ac:dyDescent="0.25">
      <c r="A7" s="5" t="s">
        <v>8</v>
      </c>
      <c r="B7" s="6">
        <v>2020</v>
      </c>
      <c r="C7" s="115">
        <v>102.6</v>
      </c>
      <c r="D7" s="116">
        <v>90.2</v>
      </c>
      <c r="E7" s="115">
        <v>94.6</v>
      </c>
      <c r="F7" s="116">
        <v>98.7</v>
      </c>
      <c r="G7" s="117">
        <v>96.3</v>
      </c>
    </row>
    <row r="8" spans="1:7" x14ac:dyDescent="0.25">
      <c r="A8" s="7"/>
      <c r="B8" s="8">
        <v>2021</v>
      </c>
      <c r="C8" s="118">
        <v>99.6</v>
      </c>
      <c r="D8" s="119">
        <v>115.3</v>
      </c>
      <c r="E8" s="118">
        <v>105.6</v>
      </c>
      <c r="F8" s="119">
        <v>101.3</v>
      </c>
      <c r="G8" s="120">
        <v>105.9</v>
      </c>
    </row>
    <row r="9" spans="1:7" x14ac:dyDescent="0.25">
      <c r="A9" s="9"/>
      <c r="B9" s="10">
        <v>2022</v>
      </c>
      <c r="C9" s="118">
        <v>106.4</v>
      </c>
      <c r="D9" s="121">
        <v>105.1</v>
      </c>
      <c r="E9" s="121">
        <v>104</v>
      </c>
      <c r="F9" s="121" t="s">
        <v>7</v>
      </c>
      <c r="G9" s="122" t="s">
        <v>7</v>
      </c>
    </row>
    <row r="10" spans="1:7" x14ac:dyDescent="0.25">
      <c r="A10" s="11" t="s">
        <v>9</v>
      </c>
      <c r="B10" s="12">
        <v>2020</v>
      </c>
      <c r="C10" s="123">
        <v>102.7</v>
      </c>
      <c r="D10" s="124">
        <v>92.1</v>
      </c>
      <c r="E10" s="123">
        <v>95</v>
      </c>
      <c r="F10" s="124">
        <v>97.7</v>
      </c>
      <c r="G10" s="125" t="s">
        <v>7</v>
      </c>
    </row>
    <row r="11" spans="1:7" x14ac:dyDescent="0.25">
      <c r="A11" s="7"/>
      <c r="B11" s="8">
        <v>2021</v>
      </c>
      <c r="C11" s="115">
        <v>98.7</v>
      </c>
      <c r="D11" s="116">
        <v>111</v>
      </c>
      <c r="E11" s="115">
        <v>107.6</v>
      </c>
      <c r="F11" s="116">
        <v>104.6</v>
      </c>
      <c r="G11" s="126" t="s">
        <v>7</v>
      </c>
    </row>
    <row r="12" spans="1:7" ht="15.75" thickBot="1" x14ac:dyDescent="0.3">
      <c r="A12" s="13"/>
      <c r="B12" s="14">
        <v>2022</v>
      </c>
      <c r="C12" s="127">
        <v>104.4</v>
      </c>
      <c r="D12" s="128">
        <v>103.9</v>
      </c>
      <c r="E12" s="127">
        <v>104.7</v>
      </c>
      <c r="F12" s="128" t="s">
        <v>7</v>
      </c>
      <c r="G12" s="129" t="s">
        <v>7</v>
      </c>
    </row>
    <row r="13" spans="1:7" x14ac:dyDescent="0.25">
      <c r="A13" s="162" t="s">
        <v>5</v>
      </c>
      <c r="B13" s="163"/>
      <c r="C13" s="163"/>
      <c r="D13" s="163"/>
      <c r="E13" s="163"/>
      <c r="F13" s="163"/>
      <c r="G13" s="164"/>
    </row>
    <row r="14" spans="1:7" x14ac:dyDescent="0.25">
      <c r="A14" s="5" t="s">
        <v>9</v>
      </c>
      <c r="B14" s="6">
        <v>2020</v>
      </c>
      <c r="C14" s="130">
        <v>100.7</v>
      </c>
      <c r="D14" s="131">
        <v>90.4</v>
      </c>
      <c r="E14" s="130">
        <v>103.8</v>
      </c>
      <c r="F14" s="131">
        <v>103.4</v>
      </c>
      <c r="G14" s="132" t="s">
        <v>7</v>
      </c>
    </row>
    <row r="15" spans="1:7" x14ac:dyDescent="0.25">
      <c r="A15" s="7"/>
      <c r="B15" s="8">
        <v>2021</v>
      </c>
      <c r="C15" s="115">
        <v>101.7</v>
      </c>
      <c r="D15" s="116">
        <v>101.7</v>
      </c>
      <c r="E15" s="115">
        <v>100.6</v>
      </c>
      <c r="F15" s="116">
        <v>100.5</v>
      </c>
      <c r="G15" s="126" t="s">
        <v>7</v>
      </c>
    </row>
    <row r="16" spans="1:7" ht="15.75" thickBot="1" x14ac:dyDescent="0.3">
      <c r="A16" s="13"/>
      <c r="B16" s="14">
        <v>2022</v>
      </c>
      <c r="C16" s="127">
        <v>101.5</v>
      </c>
      <c r="D16" s="128">
        <v>101.3</v>
      </c>
      <c r="E16" s="127">
        <v>101.3</v>
      </c>
      <c r="F16" s="128" t="s">
        <v>7</v>
      </c>
      <c r="G16" s="129" t="s">
        <v>7</v>
      </c>
    </row>
    <row r="18" spans="3:11" x14ac:dyDescent="0.25">
      <c r="C18" s="143"/>
      <c r="D18" s="143"/>
      <c r="E18" s="143"/>
      <c r="F18" s="143"/>
      <c r="G18" s="143"/>
      <c r="H18" s="143"/>
      <c r="I18" s="143"/>
      <c r="J18" s="143"/>
      <c r="K18" s="143"/>
    </row>
    <row r="19" spans="3:11" x14ac:dyDescent="0.25">
      <c r="C19" s="143"/>
      <c r="D19" s="143"/>
      <c r="E19" s="143"/>
      <c r="F19" s="143"/>
      <c r="G19" s="143"/>
      <c r="H19" s="143"/>
      <c r="I19" s="143"/>
      <c r="J19" s="143"/>
      <c r="K19" s="143"/>
    </row>
    <row r="20" spans="3:11" x14ac:dyDescent="0.25">
      <c r="C20" s="143"/>
      <c r="D20" s="143"/>
      <c r="E20" s="143"/>
      <c r="F20" s="143"/>
      <c r="G20" s="143"/>
      <c r="H20" s="143"/>
      <c r="I20" s="143"/>
      <c r="J20" s="143"/>
      <c r="K20" s="143"/>
    </row>
    <row r="21" spans="3:11" x14ac:dyDescent="0.25">
      <c r="C21" s="143"/>
      <c r="D21" s="143"/>
      <c r="E21" s="143"/>
      <c r="F21" s="143"/>
      <c r="G21" s="143"/>
      <c r="H21" s="143"/>
      <c r="I21" s="143"/>
      <c r="J21" s="143"/>
      <c r="K21" s="143"/>
    </row>
    <row r="22" spans="3:11" x14ac:dyDescent="0.25">
      <c r="C22" s="144"/>
      <c r="D22" s="144"/>
      <c r="E22" s="144"/>
      <c r="F22" s="144"/>
      <c r="G22" s="144"/>
      <c r="H22" s="144"/>
      <c r="I22" s="144"/>
      <c r="J22" s="144"/>
      <c r="K22" s="144"/>
    </row>
    <row r="23" spans="3:11" x14ac:dyDescent="0.25">
      <c r="C23" s="144"/>
      <c r="D23" s="144"/>
      <c r="E23" s="144"/>
      <c r="F23" s="144"/>
      <c r="G23" s="144"/>
      <c r="H23" s="144"/>
      <c r="I23" s="144"/>
      <c r="J23" s="144"/>
      <c r="K23" s="144"/>
    </row>
    <row r="24" spans="3:11" x14ac:dyDescent="0.25">
      <c r="C24" s="144"/>
      <c r="D24" s="144"/>
      <c r="E24" s="144"/>
      <c r="F24" s="144"/>
      <c r="G24" s="144"/>
      <c r="H24" s="144"/>
      <c r="I24" s="144"/>
      <c r="J24" s="144"/>
      <c r="K24" s="144"/>
    </row>
    <row r="25" spans="3:11" x14ac:dyDescent="0.25">
      <c r="C25" s="144"/>
      <c r="D25" s="144"/>
    </row>
    <row r="26" spans="3:11" x14ac:dyDescent="0.25">
      <c r="D26" s="144"/>
    </row>
    <row r="27" spans="3:11" x14ac:dyDescent="0.25">
      <c r="D27" s="144"/>
    </row>
    <row r="28" spans="3:11" x14ac:dyDescent="0.25">
      <c r="D28" s="144"/>
    </row>
    <row r="29" spans="3:11" x14ac:dyDescent="0.25">
      <c r="D29" s="144"/>
    </row>
  </sheetData>
  <mergeCells count="3">
    <mergeCell ref="A6:G6"/>
    <mergeCell ref="A13:G13"/>
    <mergeCell ref="A3:G3"/>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Q136"/>
  <sheetViews>
    <sheetView showGridLines="0" workbookViewId="0">
      <selection activeCell="K41" sqref="K41"/>
    </sheetView>
  </sheetViews>
  <sheetFormatPr defaultColWidth="9.140625" defaultRowHeight="12.75" x14ac:dyDescent="0.2"/>
  <cols>
    <col min="1" max="1" width="21" customWidth="1"/>
    <col min="2" max="7" width="12.85546875" style="1" customWidth="1"/>
    <col min="8" max="8" width="15.85546875" style="1" customWidth="1"/>
    <col min="9" max="9" width="9.140625" style="1"/>
    <col min="17" max="16384" width="9.140625" style="1"/>
  </cols>
  <sheetData>
    <row r="2" spans="2:17" ht="30.75" customHeight="1" x14ac:dyDescent="0.25">
      <c r="B2" s="171" t="s">
        <v>158</v>
      </c>
      <c r="C2" s="172"/>
      <c r="D2" s="173"/>
      <c r="E2" s="173"/>
      <c r="F2" s="173"/>
      <c r="G2" s="173"/>
      <c r="H2" s="173"/>
    </row>
    <row r="3" spans="2:17" ht="7.5" customHeight="1" thickBot="1" x14ac:dyDescent="0.25"/>
    <row r="4" spans="2:17" ht="13.5" thickBot="1" x14ac:dyDescent="0.25">
      <c r="B4" s="166" t="s">
        <v>11</v>
      </c>
      <c r="C4" s="168" t="s">
        <v>168</v>
      </c>
      <c r="D4" s="169"/>
      <c r="E4" s="169"/>
      <c r="F4" s="169"/>
      <c r="G4" s="169"/>
      <c r="H4" s="170"/>
    </row>
    <row r="5" spans="2:17" ht="26.25" customHeight="1" thickBot="1" x14ac:dyDescent="0.25">
      <c r="B5" s="167"/>
      <c r="C5" s="88" t="s">
        <v>73</v>
      </c>
      <c r="D5" s="88" t="s">
        <v>74</v>
      </c>
      <c r="E5" s="88" t="s">
        <v>75</v>
      </c>
      <c r="F5" s="88" t="s">
        <v>76</v>
      </c>
      <c r="G5" s="88" t="s">
        <v>78</v>
      </c>
      <c r="H5" s="89" t="s">
        <v>77</v>
      </c>
      <c r="I5" s="145"/>
    </row>
    <row r="6" spans="2:17" x14ac:dyDescent="0.2">
      <c r="B6" s="90" t="s">
        <v>12</v>
      </c>
      <c r="C6" s="185">
        <v>112.08233922132945</v>
      </c>
      <c r="D6" s="186">
        <v>96.817943673945493</v>
      </c>
      <c r="E6" s="186">
        <v>95.903799166387188</v>
      </c>
      <c r="F6" s="186">
        <v>95.584399799452029</v>
      </c>
      <c r="G6" s="186">
        <v>109.16625604871825</v>
      </c>
      <c r="H6" s="187">
        <v>99.6111404083765</v>
      </c>
      <c r="I6" s="33"/>
      <c r="Q6" s="114"/>
    </row>
    <row r="7" spans="2:17" x14ac:dyDescent="0.2">
      <c r="B7" s="93" t="s">
        <v>13</v>
      </c>
      <c r="C7" s="188">
        <v>108.82129521649352</v>
      </c>
      <c r="D7" s="189">
        <v>99.069799626338209</v>
      </c>
      <c r="E7" s="189">
        <v>97.321899104105782</v>
      </c>
      <c r="F7" s="189">
        <v>99.463686132310997</v>
      </c>
      <c r="G7" s="189">
        <v>108.46883725631405</v>
      </c>
      <c r="H7" s="190">
        <v>100.99802366671429</v>
      </c>
      <c r="I7" s="33"/>
      <c r="Q7" s="114"/>
    </row>
    <row r="8" spans="2:17" x14ac:dyDescent="0.2">
      <c r="B8" s="93" t="s">
        <v>14</v>
      </c>
      <c r="C8" s="188">
        <v>91.604523521670743</v>
      </c>
      <c r="D8" s="189">
        <v>101.87325154951019</v>
      </c>
      <c r="E8" s="189">
        <v>102.63977387055047</v>
      </c>
      <c r="F8" s="189">
        <v>101.9310337842286</v>
      </c>
      <c r="G8" s="189">
        <v>96.410567410832741</v>
      </c>
      <c r="H8" s="190">
        <v>99.362743406883141</v>
      </c>
      <c r="I8" s="33"/>
      <c r="Q8" s="114"/>
    </row>
    <row r="9" spans="2:17" x14ac:dyDescent="0.2">
      <c r="B9" s="93" t="s">
        <v>15</v>
      </c>
      <c r="C9" s="188">
        <v>87.49184204050627</v>
      </c>
      <c r="D9" s="189">
        <v>102.2390051502061</v>
      </c>
      <c r="E9" s="189">
        <v>104.13452785895655</v>
      </c>
      <c r="F9" s="189">
        <v>103.02088028400833</v>
      </c>
      <c r="G9" s="189">
        <v>85.954339284134988</v>
      </c>
      <c r="H9" s="190">
        <v>100.02809251802603</v>
      </c>
      <c r="I9" s="33"/>
      <c r="Q9" s="114"/>
    </row>
    <row r="10" spans="2:17" x14ac:dyDescent="0.2">
      <c r="B10" s="93" t="s">
        <v>16</v>
      </c>
      <c r="C10" s="188">
        <v>108.73998309563804</v>
      </c>
      <c r="D10" s="189">
        <v>107.84590899655004</v>
      </c>
      <c r="E10" s="189">
        <v>109.39491208738561</v>
      </c>
      <c r="F10" s="189">
        <v>98.699983287669852</v>
      </c>
      <c r="G10" s="189">
        <v>101.62604707576848</v>
      </c>
      <c r="H10" s="190">
        <v>102.7244813973317</v>
      </c>
      <c r="I10" s="33"/>
      <c r="Q10" s="114"/>
    </row>
    <row r="11" spans="2:17" x14ac:dyDescent="0.2">
      <c r="B11" s="93" t="s">
        <v>17</v>
      </c>
      <c r="C11" s="188">
        <v>116.83267891341329</v>
      </c>
      <c r="D11" s="189">
        <v>109.62525083777344</v>
      </c>
      <c r="E11" s="189">
        <v>110.81301202510419</v>
      </c>
      <c r="F11" s="189">
        <v>99.556870033779148</v>
      </c>
      <c r="G11" s="189">
        <v>99.917876410314705</v>
      </c>
      <c r="H11" s="190">
        <v>103.66287006963985</v>
      </c>
      <c r="I11" s="33"/>
      <c r="Q11" s="114"/>
    </row>
    <row r="12" spans="2:17" x14ac:dyDescent="0.2">
      <c r="B12" s="93" t="s">
        <v>18</v>
      </c>
      <c r="C12" s="188">
        <v>121.80983662683084</v>
      </c>
      <c r="D12" s="189">
        <v>108.86211089253763</v>
      </c>
      <c r="E12" s="189">
        <v>110.47765055334642</v>
      </c>
      <c r="F12" s="189">
        <v>99.766533812082486</v>
      </c>
      <c r="G12" s="189">
        <v>98.214759504226208</v>
      </c>
      <c r="H12" s="190">
        <v>105.66088880784224</v>
      </c>
      <c r="I12" s="33"/>
      <c r="Q12" s="114"/>
    </row>
    <row r="13" spans="2:17" x14ac:dyDescent="0.2">
      <c r="B13" s="93" t="s">
        <v>19</v>
      </c>
      <c r="C13" s="188">
        <v>120.10228208886558</v>
      </c>
      <c r="D13" s="189">
        <v>108.37378040944634</v>
      </c>
      <c r="E13" s="189">
        <v>113.66837541321321</v>
      </c>
      <c r="F13" s="189">
        <v>100.57176426498664</v>
      </c>
      <c r="G13" s="189">
        <v>96.354976057814994</v>
      </c>
      <c r="H13" s="190">
        <v>106.51844988442637</v>
      </c>
      <c r="I13" s="33"/>
      <c r="Q13" s="114"/>
    </row>
    <row r="14" spans="2:17" x14ac:dyDescent="0.2">
      <c r="B14" s="93" t="s">
        <v>20</v>
      </c>
      <c r="C14" s="188">
        <v>111.93255373554302</v>
      </c>
      <c r="D14" s="189">
        <v>111.89687725506865</v>
      </c>
      <c r="E14" s="189">
        <v>117.62564077995495</v>
      </c>
      <c r="F14" s="189">
        <v>104.86632668047544</v>
      </c>
      <c r="G14" s="189">
        <v>109.33303010777142</v>
      </c>
      <c r="H14" s="190">
        <v>108.93982779779301</v>
      </c>
      <c r="I14" s="33"/>
      <c r="Q14" s="114"/>
    </row>
    <row r="15" spans="2:17" x14ac:dyDescent="0.2">
      <c r="B15" s="93" t="s">
        <v>21</v>
      </c>
      <c r="C15" s="188">
        <v>121.71996533535898</v>
      </c>
      <c r="D15" s="189">
        <v>114.87035517640196</v>
      </c>
      <c r="E15" s="189">
        <v>121.01758252287644</v>
      </c>
      <c r="F15" s="189">
        <v>105.34642634673529</v>
      </c>
      <c r="G15" s="189">
        <v>111.47582407863648</v>
      </c>
      <c r="H15" s="190">
        <v>110.07782120344405</v>
      </c>
      <c r="I15" s="33"/>
      <c r="Q15" s="114"/>
    </row>
    <row r="16" spans="2:17" x14ac:dyDescent="0.2">
      <c r="B16" s="93" t="s">
        <v>22</v>
      </c>
      <c r="C16" s="188">
        <v>111.73997239667474</v>
      </c>
      <c r="D16" s="189">
        <v>116.04274374511915</v>
      </c>
      <c r="E16" s="189">
        <v>122.37819192257939</v>
      </c>
      <c r="F16" s="189">
        <v>107.25568345833818</v>
      </c>
      <c r="G16" s="189">
        <v>110.10625529065435</v>
      </c>
      <c r="H16" s="190">
        <v>110.527794343054</v>
      </c>
      <c r="I16" s="33"/>
      <c r="Q16" s="114"/>
    </row>
    <row r="17" spans="2:17" x14ac:dyDescent="0.2">
      <c r="B17" s="93" t="s">
        <v>23</v>
      </c>
      <c r="C17" s="188">
        <v>114.01243219532027</v>
      </c>
      <c r="D17" s="189">
        <v>116.97195559553582</v>
      </c>
      <c r="E17" s="189">
        <v>124.20830738274324</v>
      </c>
      <c r="F17" s="189">
        <v>107.93227961247651</v>
      </c>
      <c r="G17" s="189">
        <v>112.68367256693071</v>
      </c>
      <c r="H17" s="190">
        <v>112.4720923011715</v>
      </c>
      <c r="I17" s="33"/>
      <c r="Q17" s="114"/>
    </row>
    <row r="18" spans="2:17" x14ac:dyDescent="0.2">
      <c r="B18" s="93" t="s">
        <v>24</v>
      </c>
      <c r="C18" s="188">
        <v>119.6058501931163</v>
      </c>
      <c r="D18" s="189">
        <v>116.89287373592589</v>
      </c>
      <c r="E18" s="189">
        <v>124.46701480381353</v>
      </c>
      <c r="F18" s="189">
        <v>102.02117908021413</v>
      </c>
      <c r="G18" s="189">
        <v>118.04571125345866</v>
      </c>
      <c r="H18" s="190">
        <v>110.60221487326329</v>
      </c>
      <c r="I18" s="33"/>
      <c r="Q18" s="114"/>
    </row>
    <row r="19" spans="2:17" x14ac:dyDescent="0.2">
      <c r="B19" s="93" t="s">
        <v>25</v>
      </c>
      <c r="C19" s="188">
        <v>123.51739116479612</v>
      </c>
      <c r="D19" s="189">
        <v>119.62910607842943</v>
      </c>
      <c r="E19" s="189">
        <v>128.09850045513343</v>
      </c>
      <c r="F19" s="189">
        <v>106.02606110635624</v>
      </c>
      <c r="G19" s="189">
        <v>111.90033986531729</v>
      </c>
      <c r="H19" s="190">
        <v>112.09752539415774</v>
      </c>
      <c r="I19" s="33"/>
      <c r="Q19" s="114"/>
    </row>
    <row r="20" spans="2:17" x14ac:dyDescent="0.2">
      <c r="B20" s="93" t="s">
        <v>26</v>
      </c>
      <c r="C20" s="188">
        <v>117.67147763381726</v>
      </c>
      <c r="D20" s="189">
        <v>122.07273554037623</v>
      </c>
      <c r="E20" s="189">
        <v>129.40161931682076</v>
      </c>
      <c r="F20" s="189">
        <v>108.6777508242217</v>
      </c>
      <c r="G20" s="189">
        <v>116.94904547119988</v>
      </c>
      <c r="H20" s="190">
        <v>114.56572417090108</v>
      </c>
      <c r="I20" s="33"/>
      <c r="Q20" s="114"/>
    </row>
    <row r="21" spans="2:17" x14ac:dyDescent="0.2">
      <c r="B21" s="93" t="s">
        <v>27</v>
      </c>
      <c r="C21" s="188">
        <v>120.44464891352027</v>
      </c>
      <c r="D21" s="189">
        <v>123.05335059953934</v>
      </c>
      <c r="E21" s="189">
        <v>131.50002395439085</v>
      </c>
      <c r="F21" s="189">
        <v>108.8296810983546</v>
      </c>
      <c r="G21" s="189">
        <v>105.93690381432488</v>
      </c>
      <c r="H21" s="190">
        <v>114.81412117239442</v>
      </c>
      <c r="I21" s="33"/>
      <c r="Q21" s="114"/>
    </row>
    <row r="22" spans="2:17" x14ac:dyDescent="0.2">
      <c r="B22" s="93" t="s">
        <v>28</v>
      </c>
      <c r="C22" s="188">
        <v>126.8212310227139</v>
      </c>
      <c r="D22" s="189">
        <v>125.71445517541345</v>
      </c>
      <c r="E22" s="189">
        <v>135.22732716907007</v>
      </c>
      <c r="F22" s="189">
        <v>111.19574190085031</v>
      </c>
      <c r="G22" s="189">
        <v>118.93517290174228</v>
      </c>
      <c r="H22" s="190">
        <v>120.11424290663919</v>
      </c>
      <c r="I22" s="33"/>
      <c r="Q22" s="114"/>
    </row>
    <row r="23" spans="2:17" x14ac:dyDescent="0.2">
      <c r="B23" s="93" t="s">
        <v>29</v>
      </c>
      <c r="C23" s="188">
        <v>130.18926466025439</v>
      </c>
      <c r="D23" s="189">
        <v>127.55113136485406</v>
      </c>
      <c r="E23" s="189">
        <v>140.43022085948351</v>
      </c>
      <c r="F23" s="189">
        <v>117.93739459837234</v>
      </c>
      <c r="G23" s="189">
        <v>119.8145270312954</v>
      </c>
      <c r="H23" s="190">
        <v>122.28722381851247</v>
      </c>
      <c r="I23" s="33"/>
      <c r="Q23" s="114"/>
    </row>
    <row r="24" spans="2:17" x14ac:dyDescent="0.2">
      <c r="B24" s="93" t="s">
        <v>30</v>
      </c>
      <c r="C24" s="188">
        <v>146.4302909048113</v>
      </c>
      <c r="D24" s="189">
        <v>131.06632002451536</v>
      </c>
      <c r="E24" s="189">
        <v>142.46155320270205</v>
      </c>
      <c r="F24" s="189">
        <v>117.23142525790165</v>
      </c>
      <c r="G24" s="189">
        <v>124.42860933176665</v>
      </c>
      <c r="H24" s="190">
        <v>126.53362970118431</v>
      </c>
      <c r="I24" s="33"/>
      <c r="Q24" s="114"/>
    </row>
    <row r="25" spans="2:17" x14ac:dyDescent="0.2">
      <c r="B25" s="93" t="s">
        <v>31</v>
      </c>
      <c r="C25" s="188">
        <v>145.19777033605442</v>
      </c>
      <c r="D25" s="189">
        <v>132.75076363420686</v>
      </c>
      <c r="E25" s="189">
        <v>142.48071671537392</v>
      </c>
      <c r="F25" s="189">
        <v>120.48678459832168</v>
      </c>
      <c r="G25" s="189">
        <v>131.82731304248946</v>
      </c>
      <c r="H25" s="190">
        <v>128.45574935559705</v>
      </c>
      <c r="I25" s="33"/>
      <c r="Q25" s="114"/>
    </row>
    <row r="26" spans="2:17" x14ac:dyDescent="0.2">
      <c r="B26" s="93" t="s">
        <v>32</v>
      </c>
      <c r="C26" s="188">
        <v>127.50168508671509</v>
      </c>
      <c r="D26" s="189">
        <v>131.97971550301006</v>
      </c>
      <c r="E26" s="189">
        <v>136.87538925885116</v>
      </c>
      <c r="F26" s="189">
        <v>124.2992216105622</v>
      </c>
      <c r="G26" s="189">
        <v>137.26010436013087</v>
      </c>
      <c r="H26" s="190">
        <v>128.9811287278032</v>
      </c>
      <c r="I26" s="33"/>
      <c r="Q26" s="114"/>
    </row>
    <row r="27" spans="2:17" x14ac:dyDescent="0.2">
      <c r="B27" s="93" t="s">
        <v>33</v>
      </c>
      <c r="C27" s="188">
        <v>123.31197107000331</v>
      </c>
      <c r="D27" s="189">
        <v>131.49929320587975</v>
      </c>
      <c r="E27" s="189">
        <v>151.37258659512287</v>
      </c>
      <c r="F27" s="189">
        <v>126.68047544047116</v>
      </c>
      <c r="G27" s="189">
        <v>129.41666982526627</v>
      </c>
      <c r="H27" s="190">
        <v>128.3557005633289</v>
      </c>
      <c r="I27" s="33"/>
      <c r="Q27" s="114"/>
    </row>
    <row r="28" spans="2:17" x14ac:dyDescent="0.2">
      <c r="B28" s="93" t="s">
        <v>34</v>
      </c>
      <c r="C28" s="188">
        <v>118.9724715675051</v>
      </c>
      <c r="D28" s="189">
        <v>132.86543233064126</v>
      </c>
      <c r="E28" s="189">
        <v>158.73137546112198</v>
      </c>
      <c r="F28" s="189">
        <v>130.11106103039108</v>
      </c>
      <c r="G28" s="189">
        <v>138.99354382241086</v>
      </c>
      <c r="H28" s="190">
        <v>130.9052197869897</v>
      </c>
      <c r="I28" s="33"/>
      <c r="Q28" s="114"/>
    </row>
    <row r="29" spans="2:17" x14ac:dyDescent="0.2">
      <c r="B29" s="93" t="s">
        <v>35</v>
      </c>
      <c r="C29" s="188">
        <v>113.44752693464002</v>
      </c>
      <c r="D29" s="189">
        <v>136.09592629570685</v>
      </c>
      <c r="E29" s="189">
        <v>164.56666506970726</v>
      </c>
      <c r="F29" s="189">
        <v>134.69226522974392</v>
      </c>
      <c r="G29" s="189">
        <v>147.33730053443506</v>
      </c>
      <c r="H29" s="190">
        <v>134.13585935998341</v>
      </c>
      <c r="I29" s="33"/>
      <c r="Q29" s="114"/>
    </row>
    <row r="30" spans="2:17" x14ac:dyDescent="0.2">
      <c r="B30" s="93" t="s">
        <v>36</v>
      </c>
      <c r="C30" s="188">
        <v>118.64294349877498</v>
      </c>
      <c r="D30" s="189">
        <v>139.58145925801446</v>
      </c>
      <c r="E30" s="189">
        <v>168.51434868011305</v>
      </c>
      <c r="F30" s="189">
        <v>136.94994910335814</v>
      </c>
      <c r="G30" s="189">
        <v>139.24623179067325</v>
      </c>
      <c r="H30" s="190">
        <v>136.29750469440759</v>
      </c>
      <c r="I30" s="33"/>
      <c r="Q30" s="114"/>
    </row>
    <row r="31" spans="2:17" x14ac:dyDescent="0.2">
      <c r="B31" s="93" t="s">
        <v>37</v>
      </c>
      <c r="C31" s="188">
        <v>123.9410701103063</v>
      </c>
      <c r="D31" s="189">
        <v>142.24454088037882</v>
      </c>
      <c r="E31" s="189">
        <v>178.72850093422122</v>
      </c>
      <c r="F31" s="189">
        <v>140.90013623081242</v>
      </c>
      <c r="G31" s="189">
        <v>170.68061504251475</v>
      </c>
      <c r="H31" s="190">
        <v>141.04612594319397</v>
      </c>
      <c r="I31" s="33"/>
      <c r="Q31" s="114"/>
    </row>
    <row r="32" spans="2:17" x14ac:dyDescent="0.2">
      <c r="B32" s="93" t="s">
        <v>38</v>
      </c>
      <c r="C32" s="188">
        <v>122.42181732590112</v>
      </c>
      <c r="D32" s="189">
        <v>143.5770702148061</v>
      </c>
      <c r="E32" s="189">
        <v>190.75360513582137</v>
      </c>
      <c r="F32" s="189">
        <v>143.60753371586</v>
      </c>
      <c r="G32" s="189">
        <v>144.87106596419412</v>
      </c>
      <c r="H32" s="190">
        <v>142.14814121172392</v>
      </c>
      <c r="I32" s="33"/>
      <c r="Q32" s="114"/>
    </row>
    <row r="33" spans="2:17" x14ac:dyDescent="0.2">
      <c r="B33" s="93" t="s">
        <v>39</v>
      </c>
      <c r="C33" s="188">
        <v>118.29629708881208</v>
      </c>
      <c r="D33" s="189">
        <v>146.84710510967665</v>
      </c>
      <c r="E33" s="189">
        <v>208.32654625592869</v>
      </c>
      <c r="F33" s="189">
        <v>145.65757954815936</v>
      </c>
      <c r="G33" s="189">
        <v>138.2253723988932</v>
      </c>
      <c r="H33" s="190">
        <v>144.01259727650429</v>
      </c>
      <c r="I33" s="33"/>
      <c r="Q33" s="114"/>
    </row>
    <row r="34" spans="2:17" x14ac:dyDescent="0.2">
      <c r="B34" s="93" t="s">
        <v>40</v>
      </c>
      <c r="C34" s="188">
        <v>113.28918227823723</v>
      </c>
      <c r="D34" s="189">
        <v>142.37304890224493</v>
      </c>
      <c r="E34" s="189">
        <v>211.13400086235808</v>
      </c>
      <c r="F34" s="189">
        <v>158.06623147083695</v>
      </c>
      <c r="G34" s="189">
        <v>150.76374938407309</v>
      </c>
      <c r="H34" s="190">
        <v>146.61780868502373</v>
      </c>
      <c r="I34" s="33"/>
      <c r="Q34" s="114"/>
    </row>
    <row r="35" spans="2:17" x14ac:dyDescent="0.2">
      <c r="B35" s="93" t="s">
        <v>41</v>
      </c>
      <c r="C35" s="188">
        <v>98.9097756427402</v>
      </c>
      <c r="D35" s="189">
        <v>140.13503227528398</v>
      </c>
      <c r="E35" s="189">
        <v>229.78968044842617</v>
      </c>
      <c r="F35" s="189">
        <v>161.7358540253926</v>
      </c>
      <c r="G35" s="189">
        <v>170.9636255669686</v>
      </c>
      <c r="H35" s="190">
        <v>149.75332797768368</v>
      </c>
      <c r="I35" s="33"/>
      <c r="Q35" s="114"/>
    </row>
    <row r="36" spans="2:17" x14ac:dyDescent="0.2">
      <c r="B36" s="93" t="s">
        <v>42</v>
      </c>
      <c r="C36" s="188">
        <v>82.570318936095092</v>
      </c>
      <c r="D36" s="189">
        <v>141.88867251213412</v>
      </c>
      <c r="E36" s="189">
        <v>249.48977147511138</v>
      </c>
      <c r="F36" s="189">
        <v>169.71219341736767</v>
      </c>
      <c r="G36" s="189">
        <v>170.22577669964244</v>
      </c>
      <c r="H36" s="190">
        <v>151.16583949808035</v>
      </c>
      <c r="I36" s="33"/>
      <c r="Q36" s="114"/>
    </row>
    <row r="37" spans="2:17" x14ac:dyDescent="0.2">
      <c r="B37" s="93" t="s">
        <v>43</v>
      </c>
      <c r="C37" s="188">
        <v>89.148041554773329</v>
      </c>
      <c r="D37" s="189">
        <v>146.51693834580519</v>
      </c>
      <c r="E37" s="189">
        <v>268.94073683706222</v>
      </c>
      <c r="F37" s="189">
        <v>167.61352989734576</v>
      </c>
      <c r="G37" s="189">
        <v>171.21125977586576</v>
      </c>
      <c r="H37" s="190">
        <v>156.13920089107495</v>
      </c>
      <c r="I37" s="33"/>
      <c r="Q37" s="114"/>
    </row>
    <row r="38" spans="2:17" x14ac:dyDescent="0.2">
      <c r="B38" s="93" t="s">
        <v>44</v>
      </c>
      <c r="C38" s="188">
        <v>112.93397669765798</v>
      </c>
      <c r="D38" s="189">
        <v>170.18613892705687</v>
      </c>
      <c r="E38" s="189">
        <v>318.61256168255636</v>
      </c>
      <c r="F38" s="189">
        <v>160.61460860229212</v>
      </c>
      <c r="G38" s="189">
        <v>169.72040076311765</v>
      </c>
      <c r="H38" s="190">
        <v>163.42502008368612</v>
      </c>
      <c r="I38" s="33"/>
      <c r="Q38" s="114"/>
    </row>
    <row r="39" spans="2:17" x14ac:dyDescent="0.2">
      <c r="B39" s="93" t="s">
        <v>45</v>
      </c>
      <c r="C39" s="188">
        <v>110.54168851038332</v>
      </c>
      <c r="D39" s="189">
        <v>168.11221715878651</v>
      </c>
      <c r="E39" s="189">
        <v>342.87356872514732</v>
      </c>
      <c r="F39" s="189">
        <v>166.4720271043609</v>
      </c>
      <c r="G39" s="189">
        <v>182.5670570695776</v>
      </c>
      <c r="H39" s="190">
        <v>166.1539371417588</v>
      </c>
      <c r="I39" s="33"/>
      <c r="Q39" s="114"/>
    </row>
    <row r="40" spans="2:17" x14ac:dyDescent="0.2">
      <c r="B40" s="93" t="s">
        <v>46</v>
      </c>
      <c r="C40" s="188">
        <v>110.79418404356618</v>
      </c>
      <c r="D40" s="189">
        <v>164.96475914631134</v>
      </c>
      <c r="E40" s="189">
        <v>344.48330378958462</v>
      </c>
      <c r="F40" s="189">
        <v>165.63944920211281</v>
      </c>
      <c r="G40" s="189">
        <v>187.2973758354496</v>
      </c>
      <c r="H40" s="190">
        <v>166.45654777453041</v>
      </c>
      <c r="I40" s="33"/>
      <c r="Q40" s="114"/>
    </row>
    <row r="41" spans="2:17" x14ac:dyDescent="0.2">
      <c r="B41" s="93" t="s">
        <v>47</v>
      </c>
      <c r="C41" s="188">
        <v>108.33342249136058</v>
      </c>
      <c r="D41" s="189">
        <v>152.87116576546299</v>
      </c>
      <c r="E41" s="189">
        <v>314.05164566665064</v>
      </c>
      <c r="F41" s="189">
        <v>166.03142930937562</v>
      </c>
      <c r="G41" s="189">
        <v>174.90555787186193</v>
      </c>
      <c r="H41" s="190">
        <v>163.58174676319979</v>
      </c>
      <c r="I41" s="33"/>
      <c r="Q41" s="114"/>
    </row>
    <row r="42" spans="2:17" x14ac:dyDescent="0.2">
      <c r="B42" s="93" t="s">
        <v>48</v>
      </c>
      <c r="C42" s="188">
        <v>100.70292188686916</v>
      </c>
      <c r="D42" s="189">
        <v>159.19178339478651</v>
      </c>
      <c r="E42" s="189">
        <v>330.32146792507064</v>
      </c>
      <c r="F42" s="189">
        <v>158.76004638937701</v>
      </c>
      <c r="G42" s="189">
        <v>162.42277223969978</v>
      </c>
      <c r="H42" s="190">
        <v>156.91642722312849</v>
      </c>
      <c r="I42" s="33"/>
      <c r="Q42" s="114"/>
    </row>
    <row r="43" spans="2:17" x14ac:dyDescent="0.2">
      <c r="B43" s="93" t="s">
        <v>49</v>
      </c>
      <c r="C43" s="188">
        <v>106.35625407897973</v>
      </c>
      <c r="D43" s="189">
        <v>159.07118355888136</v>
      </c>
      <c r="E43" s="189">
        <v>310.53514109136199</v>
      </c>
      <c r="F43" s="189">
        <v>154.04311781179891</v>
      </c>
      <c r="G43" s="189">
        <v>170.05394888122402</v>
      </c>
      <c r="H43" s="190">
        <v>155.8129334010182</v>
      </c>
      <c r="I43" s="33"/>
      <c r="Q43" s="114"/>
    </row>
    <row r="44" spans="2:17" x14ac:dyDescent="0.2">
      <c r="B44" s="93" t="s">
        <v>50</v>
      </c>
      <c r="C44" s="188">
        <v>110.08377288240769</v>
      </c>
      <c r="D44" s="189">
        <v>161.28745267444964</v>
      </c>
      <c r="E44" s="189">
        <v>300.16768073587883</v>
      </c>
      <c r="F44" s="189">
        <v>158.50075205485695</v>
      </c>
      <c r="G44" s="189">
        <v>135.16784798291829</v>
      </c>
      <c r="H44" s="190">
        <v>156.06527321205905</v>
      </c>
      <c r="I44" s="33"/>
      <c r="Q44" s="114"/>
    </row>
    <row r="45" spans="2:17" x14ac:dyDescent="0.2">
      <c r="B45" s="93" t="s">
        <v>51</v>
      </c>
      <c r="C45" s="188">
        <v>106.49748039414979</v>
      </c>
      <c r="D45" s="189">
        <v>162.41239212740086</v>
      </c>
      <c r="E45" s="189">
        <v>275.46591290183488</v>
      </c>
      <c r="F45" s="189">
        <v>157.14046966712075</v>
      </c>
      <c r="G45" s="189">
        <v>144.53751784608775</v>
      </c>
      <c r="H45" s="190">
        <v>155.94945318160086</v>
      </c>
      <c r="I45" s="33"/>
      <c r="Q45" s="114"/>
    </row>
    <row r="46" spans="2:17" x14ac:dyDescent="0.2">
      <c r="B46" s="94" t="s">
        <v>52</v>
      </c>
      <c r="C46" s="188">
        <v>74.511859800785302</v>
      </c>
      <c r="D46" s="189">
        <v>165.82279732307904</v>
      </c>
      <c r="E46" s="189">
        <v>254.83639151056386</v>
      </c>
      <c r="F46" s="189">
        <v>149.40418010827565</v>
      </c>
      <c r="G46" s="189">
        <v>166.70330642206471</v>
      </c>
      <c r="H46" s="190">
        <v>148.85781735920474</v>
      </c>
      <c r="I46" s="33"/>
      <c r="Q46" s="114"/>
    </row>
    <row r="47" spans="2:17" x14ac:dyDescent="0.2">
      <c r="B47" s="94" t="s">
        <v>53</v>
      </c>
      <c r="C47" s="188">
        <v>89.276429114018839</v>
      </c>
      <c r="D47" s="189">
        <v>161.60773420586986</v>
      </c>
      <c r="E47" s="189">
        <v>264.48522014085182</v>
      </c>
      <c r="F47" s="189">
        <v>144.9526230761829</v>
      </c>
      <c r="G47" s="189">
        <v>171.38814135364942</v>
      </c>
      <c r="H47" s="190">
        <v>149.84844825801744</v>
      </c>
      <c r="I47" s="33"/>
      <c r="Q47" s="114"/>
    </row>
    <row r="48" spans="2:17" x14ac:dyDescent="0.2">
      <c r="B48" s="94" t="s">
        <v>54</v>
      </c>
      <c r="C48" s="188">
        <v>95.340601495715063</v>
      </c>
      <c r="D48" s="189">
        <v>160.63305028617748</v>
      </c>
      <c r="E48" s="189">
        <v>234.17812485028503</v>
      </c>
      <c r="F48" s="189">
        <v>144.85032335826679</v>
      </c>
      <c r="G48" s="189">
        <v>173.06093570354645</v>
      </c>
      <c r="H48" s="190">
        <v>149.99679646724263</v>
      </c>
      <c r="I48" s="33"/>
      <c r="Q48" s="114"/>
    </row>
    <row r="49" spans="2:17" x14ac:dyDescent="0.2">
      <c r="B49" s="94" t="s">
        <v>55</v>
      </c>
      <c r="C49" s="188">
        <v>93.033905014604073</v>
      </c>
      <c r="D49" s="189">
        <v>166.12923952906752</v>
      </c>
      <c r="E49" s="189">
        <v>225.82283332534851</v>
      </c>
      <c r="F49" s="189">
        <v>145.27572812583878</v>
      </c>
      <c r="G49" s="189">
        <v>172.21190413018485</v>
      </c>
      <c r="H49" s="190">
        <v>152.56208692909348</v>
      </c>
      <c r="I49" s="33"/>
      <c r="Q49" s="114"/>
    </row>
    <row r="50" spans="2:17" x14ac:dyDescent="0.2">
      <c r="B50" s="94" t="s">
        <v>56</v>
      </c>
      <c r="C50" s="188">
        <v>81.573175559288288</v>
      </c>
      <c r="D50" s="189">
        <v>185.03375806882099</v>
      </c>
      <c r="E50" s="189">
        <v>204.86753221865564</v>
      </c>
      <c r="F50" s="189">
        <v>150.67330433153211</v>
      </c>
      <c r="G50" s="189">
        <v>178.68576987706732</v>
      </c>
      <c r="H50" s="190">
        <v>155.46202335128953</v>
      </c>
      <c r="I50" s="33"/>
      <c r="Q50" s="114"/>
    </row>
    <row r="51" spans="2:17" x14ac:dyDescent="0.2">
      <c r="B51" s="94" t="s">
        <v>57</v>
      </c>
      <c r="C51" s="188">
        <v>105.56881038227395</v>
      </c>
      <c r="D51" s="189">
        <v>179.27857573570842</v>
      </c>
      <c r="E51" s="189">
        <v>178.44104824414313</v>
      </c>
      <c r="F51" s="189">
        <v>152.62510191989224</v>
      </c>
      <c r="G51" s="189">
        <v>181.48555256541459</v>
      </c>
      <c r="H51" s="190">
        <v>155.97064578291875</v>
      </c>
      <c r="I51" s="33"/>
      <c r="Q51" s="114"/>
    </row>
    <row r="52" spans="2:17" x14ac:dyDescent="0.2">
      <c r="B52" s="94" t="s">
        <v>58</v>
      </c>
      <c r="C52" s="188">
        <v>111.26493842746636</v>
      </c>
      <c r="D52" s="189">
        <v>181.88432300985556</v>
      </c>
      <c r="E52" s="189">
        <v>176.54386048962775</v>
      </c>
      <c r="F52" s="189">
        <v>152.94212975858278</v>
      </c>
      <c r="G52" s="189">
        <v>183.36555104928678</v>
      </c>
      <c r="H52" s="190">
        <v>158.77102626404007</v>
      </c>
      <c r="I52" s="33"/>
      <c r="Q52" s="114"/>
    </row>
    <row r="53" spans="2:17" x14ac:dyDescent="0.2">
      <c r="B53" s="94" t="s">
        <v>59</v>
      </c>
      <c r="C53" s="188">
        <v>106.53171707661528</v>
      </c>
      <c r="D53" s="189">
        <v>181.22398948211267</v>
      </c>
      <c r="E53" s="189">
        <v>167.65199060987879</v>
      </c>
      <c r="F53" s="189">
        <v>153.7078583402124</v>
      </c>
      <c r="G53" s="189">
        <v>184.73511983726894</v>
      </c>
      <c r="H53" s="190">
        <v>157.72618173394906</v>
      </c>
      <c r="I53" s="33"/>
      <c r="Q53" s="114"/>
    </row>
    <row r="54" spans="2:17" x14ac:dyDescent="0.2">
      <c r="B54" s="94" t="s">
        <v>60</v>
      </c>
      <c r="C54" s="188">
        <v>83.477591021430015</v>
      </c>
      <c r="D54" s="189">
        <v>160.33253921965974</v>
      </c>
      <c r="E54" s="189">
        <v>170.7948066880659</v>
      </c>
      <c r="F54" s="189">
        <v>188.81286748135057</v>
      </c>
      <c r="G54" s="189">
        <v>185.01307660235759</v>
      </c>
      <c r="H54" s="190">
        <v>159.26584886225302</v>
      </c>
      <c r="I54" s="33"/>
      <c r="Q54" s="114"/>
    </row>
    <row r="55" spans="2:17" x14ac:dyDescent="0.2">
      <c r="B55" s="94" t="s">
        <v>61</v>
      </c>
      <c r="C55" s="188">
        <v>82.356339670685912</v>
      </c>
      <c r="D55" s="189">
        <v>156.62755409693457</v>
      </c>
      <c r="E55" s="189">
        <v>173.35313562976094</v>
      </c>
      <c r="F55" s="189">
        <v>203.09633898682767</v>
      </c>
      <c r="G55" s="189">
        <v>185.63974276364829</v>
      </c>
      <c r="H55" s="190">
        <v>161.61428479899061</v>
      </c>
      <c r="I55" s="33"/>
      <c r="Q55" s="114"/>
    </row>
    <row r="56" spans="2:17" x14ac:dyDescent="0.2">
      <c r="B56" s="94" t="s">
        <v>62</v>
      </c>
      <c r="C56" s="188">
        <v>78.376325334075119</v>
      </c>
      <c r="D56" s="189">
        <v>152.69125453485037</v>
      </c>
      <c r="E56" s="189">
        <v>179.20758875101802</v>
      </c>
      <c r="F56" s="189">
        <v>208.98313067522878</v>
      </c>
      <c r="G56" s="189">
        <v>193.15973669913706</v>
      </c>
      <c r="H56" s="190">
        <v>159.28112724924961</v>
      </c>
      <c r="I56" s="33"/>
      <c r="Q56" s="114"/>
    </row>
    <row r="57" spans="2:17" x14ac:dyDescent="0.2">
      <c r="B57" s="94" t="s">
        <v>63</v>
      </c>
      <c r="C57" s="188">
        <v>84.265034718135794</v>
      </c>
      <c r="D57" s="189">
        <v>157.25230078785302</v>
      </c>
      <c r="E57" s="189">
        <v>167.6615723662147</v>
      </c>
      <c r="F57" s="189">
        <v>200.2714487564507</v>
      </c>
      <c r="G57" s="189">
        <v>179.46910257868069</v>
      </c>
      <c r="H57" s="190">
        <v>160.01695408105428</v>
      </c>
      <c r="I57" s="33"/>
      <c r="Q57" s="114"/>
    </row>
    <row r="58" spans="2:17" x14ac:dyDescent="0.2">
      <c r="B58" s="94" t="s">
        <v>64</v>
      </c>
      <c r="C58" s="188">
        <v>100.94685824943564</v>
      </c>
      <c r="D58" s="189">
        <v>142.22477041547631</v>
      </c>
      <c r="E58" s="189">
        <v>177.72241651894791</v>
      </c>
      <c r="F58" s="189">
        <v>194.62774550666214</v>
      </c>
      <c r="G58" s="189">
        <v>183.22909954642509</v>
      </c>
      <c r="H58" s="190">
        <v>157.4536350239772</v>
      </c>
      <c r="I58" s="33"/>
      <c r="Q58" s="114"/>
    </row>
    <row r="59" spans="2:17" x14ac:dyDescent="0.2">
      <c r="B59" s="94" t="s">
        <v>65</v>
      </c>
      <c r="C59" s="188">
        <v>110.5716456075406</v>
      </c>
      <c r="D59" s="189">
        <v>150.02421881950553</v>
      </c>
      <c r="E59" s="189">
        <v>186.92090260144681</v>
      </c>
      <c r="F59" s="189">
        <v>193.68071346456733</v>
      </c>
      <c r="G59" s="189">
        <v>183.97200217311652</v>
      </c>
      <c r="H59" s="190">
        <v>159.75475724614466</v>
      </c>
      <c r="I59" s="33"/>
      <c r="Q59" s="114"/>
    </row>
    <row r="60" spans="2:17" x14ac:dyDescent="0.2">
      <c r="B60" s="94" t="s">
        <v>66</v>
      </c>
      <c r="C60" s="188">
        <v>109.46751259802924</v>
      </c>
      <c r="D60" s="189">
        <v>147.67746463558092</v>
      </c>
      <c r="E60" s="189">
        <v>179.38006036506488</v>
      </c>
      <c r="F60" s="189">
        <v>195.90902415184922</v>
      </c>
      <c r="G60" s="189">
        <v>181.16716572540398</v>
      </c>
      <c r="H60" s="190">
        <v>160.73208116273452</v>
      </c>
      <c r="I60" s="33"/>
      <c r="Q60" s="114"/>
    </row>
    <row r="61" spans="2:17" x14ac:dyDescent="0.2">
      <c r="B61" s="94" t="s">
        <v>67</v>
      </c>
      <c r="C61" s="188">
        <v>108.00817400793863</v>
      </c>
      <c r="D61" s="189">
        <v>151.79565247476793</v>
      </c>
      <c r="E61" s="189">
        <v>186.30767019594691</v>
      </c>
      <c r="F61" s="189">
        <v>200.93589048865837</v>
      </c>
      <c r="G61" s="189">
        <v>181.4552300092231</v>
      </c>
      <c r="H61" s="190">
        <v>162.89323364596524</v>
      </c>
      <c r="I61" s="33"/>
      <c r="Q61" s="114"/>
    </row>
    <row r="62" spans="2:17" x14ac:dyDescent="0.2">
      <c r="B62" s="94" t="s">
        <v>68</v>
      </c>
      <c r="C62" s="188">
        <v>106.54883541784798</v>
      </c>
      <c r="D62" s="189">
        <v>157.54094957542927</v>
      </c>
      <c r="E62" s="189">
        <v>195.30493939539116</v>
      </c>
      <c r="F62" s="189">
        <v>197.82435847441749</v>
      </c>
      <c r="G62" s="189">
        <v>191.01188896890676</v>
      </c>
      <c r="H62" s="190">
        <v>164.89963085445612</v>
      </c>
      <c r="I62" s="33"/>
      <c r="Q62" s="114"/>
    </row>
    <row r="63" spans="2:17" x14ac:dyDescent="0.2">
      <c r="B63" s="94" t="s">
        <v>69</v>
      </c>
      <c r="C63" s="188">
        <v>104.86267880642366</v>
      </c>
      <c r="D63" s="189">
        <v>161.45945571910124</v>
      </c>
      <c r="E63" s="189">
        <v>203.96684712307766</v>
      </c>
      <c r="F63" s="189">
        <v>195.05517601122258</v>
      </c>
      <c r="G63" s="189">
        <v>190.55199686666919</v>
      </c>
      <c r="H63" s="190">
        <v>165.17612037397546</v>
      </c>
      <c r="I63" s="33"/>
      <c r="Q63" s="114"/>
    </row>
    <row r="64" spans="2:17" x14ac:dyDescent="0.2">
      <c r="B64" s="94" t="s">
        <v>70</v>
      </c>
      <c r="C64" s="188">
        <v>119.26776295376978</v>
      </c>
      <c r="D64" s="189">
        <v>160.15658208202765</v>
      </c>
      <c r="E64" s="189">
        <v>180.83648732812722</v>
      </c>
      <c r="F64" s="189">
        <v>199.70930674215913</v>
      </c>
      <c r="G64" s="189">
        <v>190.70360964762659</v>
      </c>
      <c r="H64" s="190">
        <v>168.08640667123373</v>
      </c>
      <c r="I64" s="33"/>
      <c r="Q64" s="114"/>
    </row>
    <row r="65" spans="2:17" x14ac:dyDescent="0.2">
      <c r="B65" s="94" t="s">
        <v>71</v>
      </c>
      <c r="C65" s="188">
        <v>121.09942546567237</v>
      </c>
      <c r="D65" s="189">
        <v>159.38948804381135</v>
      </c>
      <c r="E65" s="189">
        <v>198.16030278350019</v>
      </c>
      <c r="F65" s="189">
        <v>205.1636035835287</v>
      </c>
      <c r="G65" s="189">
        <v>184.022539766769</v>
      </c>
      <c r="H65" s="190">
        <v>169.27319234503523</v>
      </c>
      <c r="I65" s="33"/>
      <c r="Q65" s="114"/>
    </row>
    <row r="66" spans="2:17" x14ac:dyDescent="0.2">
      <c r="B66" s="94" t="s">
        <v>72</v>
      </c>
      <c r="C66" s="188">
        <v>113.16079471899172</v>
      </c>
      <c r="D66" s="189">
        <v>165.88803985725724</v>
      </c>
      <c r="E66" s="189">
        <v>195.00790494897714</v>
      </c>
      <c r="F66" s="189">
        <v>206.48337123149614</v>
      </c>
      <c r="G66" s="189">
        <v>199.10801147203375</v>
      </c>
      <c r="H66" s="190">
        <v>170.64775432353707</v>
      </c>
      <c r="I66" s="33"/>
      <c r="Q66" s="114"/>
    </row>
    <row r="67" spans="2:17" x14ac:dyDescent="0.2">
      <c r="B67" s="94" t="s">
        <v>125</v>
      </c>
      <c r="C67" s="188">
        <v>100.72859939871826</v>
      </c>
      <c r="D67" s="189">
        <v>165.2632931663388</v>
      </c>
      <c r="E67" s="189">
        <v>178.65184688353372</v>
      </c>
      <c r="F67" s="189">
        <v>208.85956071893403</v>
      </c>
      <c r="G67" s="189">
        <v>201.81682649180658</v>
      </c>
      <c r="H67" s="190">
        <v>169.99817645058428</v>
      </c>
      <c r="I67" s="33"/>
      <c r="Q67" s="114"/>
    </row>
    <row r="68" spans="2:17" x14ac:dyDescent="0.2">
      <c r="B68" s="94" t="s">
        <v>127</v>
      </c>
      <c r="C68" s="188">
        <v>100.86982571388832</v>
      </c>
      <c r="D68" s="189">
        <v>171.52657644744517</v>
      </c>
      <c r="E68" s="189">
        <v>207.71331385042879</v>
      </c>
      <c r="F68" s="189">
        <v>210.79616527988082</v>
      </c>
      <c r="G68" s="189">
        <v>200.19456973556206</v>
      </c>
      <c r="H68" s="190">
        <v>173.18790937452252</v>
      </c>
      <c r="I68" s="33"/>
      <c r="Q68" s="114"/>
    </row>
    <row r="69" spans="2:17" x14ac:dyDescent="0.2">
      <c r="B69" s="94" t="s">
        <v>128</v>
      </c>
      <c r="C69" s="188">
        <v>116.383322456054</v>
      </c>
      <c r="D69" s="189">
        <v>166.28938029477763</v>
      </c>
      <c r="E69" s="189">
        <v>211.99635893259233</v>
      </c>
      <c r="F69" s="189">
        <v>214.90233415544489</v>
      </c>
      <c r="G69" s="189">
        <v>193.912746844559</v>
      </c>
      <c r="H69" s="190">
        <v>174.98040916506076</v>
      </c>
      <c r="I69" s="33"/>
      <c r="Q69" s="114"/>
    </row>
    <row r="70" spans="2:17" x14ac:dyDescent="0.2">
      <c r="B70" s="94" t="s">
        <v>129</v>
      </c>
      <c r="C70" s="188">
        <v>119.23780585661248</v>
      </c>
      <c r="D70" s="189">
        <v>174.97059143345757</v>
      </c>
      <c r="E70" s="189">
        <v>209.18890432616294</v>
      </c>
      <c r="F70" s="189">
        <v>208.75827386951218</v>
      </c>
      <c r="G70" s="189">
        <v>205.9305866151183</v>
      </c>
      <c r="H70" s="190">
        <v>174.81283975929145</v>
      </c>
      <c r="I70" s="33"/>
      <c r="Q70" s="114"/>
    </row>
    <row r="71" spans="2:17" x14ac:dyDescent="0.2">
      <c r="B71" s="94" t="s">
        <v>130</v>
      </c>
      <c r="C71" s="188">
        <v>124.03950057239453</v>
      </c>
      <c r="D71" s="189">
        <v>167.84333883611274</v>
      </c>
      <c r="E71" s="189">
        <v>219.0581133521774</v>
      </c>
      <c r="F71" s="189">
        <v>222.09370046440017</v>
      </c>
      <c r="G71" s="189">
        <v>206.91101593197638</v>
      </c>
      <c r="H71" s="190">
        <v>176.62160363921316</v>
      </c>
      <c r="I71" s="33"/>
      <c r="Q71" s="114"/>
    </row>
    <row r="72" spans="2:17" x14ac:dyDescent="0.2">
      <c r="B72" s="94" t="s">
        <v>131</v>
      </c>
      <c r="C72" s="188">
        <v>100.70720147217733</v>
      </c>
      <c r="D72" s="189">
        <v>167.77611925544429</v>
      </c>
      <c r="E72" s="189">
        <v>229.31059263162936</v>
      </c>
      <c r="F72" s="189">
        <v>226.22519105231967</v>
      </c>
      <c r="G72" s="189">
        <v>210.6609053809903</v>
      </c>
      <c r="H72" s="190">
        <v>177.03904860005616</v>
      </c>
      <c r="I72" s="33"/>
      <c r="Q72" s="114"/>
    </row>
    <row r="73" spans="2:17" x14ac:dyDescent="0.2">
      <c r="B73" s="94" t="s">
        <v>134</v>
      </c>
      <c r="C73" s="188">
        <v>103.53172777557853</v>
      </c>
      <c r="D73" s="189">
        <v>166.74212394104447</v>
      </c>
      <c r="E73" s="189">
        <v>224.01188137785658</v>
      </c>
      <c r="F73" s="189">
        <v>229.70642006695056</v>
      </c>
      <c r="G73" s="189">
        <v>204.00005053759367</v>
      </c>
      <c r="H73" s="190">
        <v>180.3830439475409</v>
      </c>
      <c r="I73" s="33"/>
      <c r="Q73"/>
    </row>
    <row r="74" spans="2:17" x14ac:dyDescent="0.2">
      <c r="B74" s="94" t="s">
        <v>135</v>
      </c>
      <c r="C74" s="188">
        <v>114.71856377117055</v>
      </c>
      <c r="D74" s="189">
        <v>182.26589298247347</v>
      </c>
      <c r="E74" s="189">
        <v>212.28381162267041</v>
      </c>
      <c r="F74" s="189">
        <v>237.47005707513961</v>
      </c>
      <c r="G74" s="189">
        <v>223.34584138776233</v>
      </c>
      <c r="H74" s="190">
        <v>188.82509203996037</v>
      </c>
      <c r="I74" s="33"/>
      <c r="Q74"/>
    </row>
    <row r="75" spans="2:17" x14ac:dyDescent="0.2">
      <c r="B75" s="94" t="s">
        <v>136</v>
      </c>
      <c r="C75" s="188">
        <v>115.83981512191468</v>
      </c>
      <c r="D75" s="189">
        <v>178.82583208944158</v>
      </c>
      <c r="E75" s="189">
        <v>203.72730321467921</v>
      </c>
      <c r="F75" s="189">
        <v>242.81800272461624</v>
      </c>
      <c r="G75" s="189">
        <v>229.68830939114832</v>
      </c>
      <c r="H75" s="190">
        <v>190.61611327691827</v>
      </c>
      <c r="I75" s="33"/>
      <c r="Q75"/>
    </row>
    <row r="76" spans="2:17" x14ac:dyDescent="0.2">
      <c r="B76" s="94" t="s">
        <v>137</v>
      </c>
      <c r="C76" s="188">
        <v>119.83694779975818</v>
      </c>
      <c r="D76" s="189">
        <v>179.69770959164106</v>
      </c>
      <c r="E76" s="189">
        <v>224.91256647343457</v>
      </c>
      <c r="F76" s="189">
        <v>249.23047316151704</v>
      </c>
      <c r="G76" s="189">
        <v>234.26701537606286</v>
      </c>
      <c r="H76" s="190">
        <v>192.87287889167621</v>
      </c>
      <c r="I76" s="33"/>
      <c r="Q76"/>
    </row>
    <row r="77" spans="2:17" x14ac:dyDescent="0.2">
      <c r="B77" s="94" t="s">
        <v>138</v>
      </c>
      <c r="C77" s="188">
        <v>103.46753399595579</v>
      </c>
      <c r="D77" s="189">
        <v>181.56799557141582</v>
      </c>
      <c r="E77" s="189">
        <v>221.46313419249748</v>
      </c>
      <c r="F77" s="189">
        <v>246.35088803245227</v>
      </c>
      <c r="G77" s="189">
        <v>226.95927933391454</v>
      </c>
      <c r="H77" s="190">
        <v>195.52836112192645</v>
      </c>
      <c r="I77" s="33"/>
      <c r="Q77"/>
    </row>
    <row r="78" spans="2:17" x14ac:dyDescent="0.2">
      <c r="B78" s="94" t="s">
        <v>139</v>
      </c>
      <c r="C78" s="188">
        <v>128.31480629526999</v>
      </c>
      <c r="D78" s="189">
        <v>192.48326924407627</v>
      </c>
      <c r="E78" s="189">
        <v>212.14966703396732</v>
      </c>
      <c r="F78" s="189">
        <v>250.39527192986898</v>
      </c>
      <c r="G78" s="189">
        <v>241.70614916170769</v>
      </c>
      <c r="H78" s="190">
        <v>198.82701415961475</v>
      </c>
      <c r="I78" s="33"/>
      <c r="Q78"/>
    </row>
    <row r="79" spans="2:17" x14ac:dyDescent="0.2">
      <c r="B79" s="94" t="s">
        <v>140</v>
      </c>
      <c r="C79" s="188">
        <v>130.38612558443086</v>
      </c>
      <c r="D79" s="189">
        <v>189.64620753057005</v>
      </c>
      <c r="E79" s="189">
        <v>210.61658602021745</v>
      </c>
      <c r="F79" s="189">
        <v>259.03504018555753</v>
      </c>
      <c r="G79" s="189">
        <v>249.36764835942338</v>
      </c>
      <c r="H79" s="190">
        <v>201.95021217243877</v>
      </c>
      <c r="I79" s="33"/>
      <c r="Q79"/>
    </row>
    <row r="80" spans="2:17" x14ac:dyDescent="0.2">
      <c r="B80" s="94" t="s">
        <v>141</v>
      </c>
      <c r="C80" s="188">
        <v>133.64716958926678</v>
      </c>
      <c r="D80" s="189">
        <v>197.37448226095034</v>
      </c>
      <c r="E80" s="189">
        <v>199.22387773678912</v>
      </c>
      <c r="F80" s="189">
        <v>263.87553871943032</v>
      </c>
      <c r="G80" s="189">
        <v>251.90968932014303</v>
      </c>
      <c r="H80" s="190">
        <v>204.66040088516073</v>
      </c>
      <c r="I80" s="33"/>
      <c r="Q80"/>
    </row>
    <row r="81" spans="2:17" x14ac:dyDescent="0.2">
      <c r="B81" s="94" t="s">
        <v>142</v>
      </c>
      <c r="C81" s="188">
        <v>122.43893566713385</v>
      </c>
      <c r="D81" s="189">
        <v>198.45592669111613</v>
      </c>
      <c r="E81" s="189">
        <v>207.78996790111623</v>
      </c>
      <c r="F81" s="189">
        <v>265.51942428554787</v>
      </c>
      <c r="G81" s="189">
        <v>253.04678517732376</v>
      </c>
      <c r="H81" s="190">
        <v>206.55294946796712</v>
      </c>
      <c r="I81" s="33"/>
      <c r="Q81"/>
    </row>
    <row r="82" spans="2:17" x14ac:dyDescent="0.2">
      <c r="B82" s="94" t="s">
        <v>143</v>
      </c>
      <c r="C82" s="188">
        <v>125.81552847529073</v>
      </c>
      <c r="D82" s="189">
        <v>191.9277191803165</v>
      </c>
      <c r="E82" s="189">
        <v>191.51056388636036</v>
      </c>
      <c r="F82" s="189">
        <v>267.62416501653507</v>
      </c>
      <c r="G82" s="189">
        <v>259.49032836801479</v>
      </c>
      <c r="H82" s="190">
        <v>208.50809015234026</v>
      </c>
      <c r="I82" s="33"/>
      <c r="Q82"/>
    </row>
    <row r="83" spans="2:17" x14ac:dyDescent="0.2">
      <c r="B83" s="94" t="s">
        <v>144</v>
      </c>
      <c r="C83" s="188">
        <v>132.08084136647159</v>
      </c>
      <c r="D83" s="189">
        <v>180.51422979211355</v>
      </c>
      <c r="E83" s="189">
        <v>224.2897523115987</v>
      </c>
      <c r="F83" s="189">
        <v>276.73795572751811</v>
      </c>
      <c r="G83" s="189">
        <v>249.70119647752972</v>
      </c>
      <c r="H83" s="190">
        <v>210.32424680016359</v>
      </c>
      <c r="I83" s="33"/>
      <c r="Q83"/>
    </row>
    <row r="84" spans="2:17" x14ac:dyDescent="0.2">
      <c r="B84" s="94" t="s">
        <v>145</v>
      </c>
      <c r="C84" s="188">
        <v>127.18499577390949</v>
      </c>
      <c r="D84" s="189">
        <v>193.29978944454879</v>
      </c>
      <c r="E84" s="189">
        <v>220.55286734058353</v>
      </c>
      <c r="F84" s="189">
        <v>277.15525754713633</v>
      </c>
      <c r="G84" s="189">
        <v>262.79043323352158</v>
      </c>
      <c r="H84" s="190">
        <v>211.47406863445718</v>
      </c>
      <c r="I84" s="33"/>
      <c r="Q84"/>
    </row>
    <row r="85" spans="2:17" x14ac:dyDescent="0.2">
      <c r="B85" s="94" t="s">
        <v>146</v>
      </c>
      <c r="C85" s="188">
        <v>125.22494570276139</v>
      </c>
      <c r="D85" s="189">
        <v>200.20363578849555</v>
      </c>
      <c r="E85" s="189">
        <v>221.55895175585684</v>
      </c>
      <c r="F85" s="189">
        <v>282.90835059430054</v>
      </c>
      <c r="G85" s="189">
        <v>254.6993644897598</v>
      </c>
      <c r="H85" s="190">
        <v>212.68598971912405</v>
      </c>
      <c r="I85" s="33"/>
      <c r="Q85"/>
    </row>
    <row r="86" spans="2:17" x14ac:dyDescent="0.2">
      <c r="B86" s="94" t="s">
        <v>147</v>
      </c>
      <c r="C86" s="188">
        <v>121.3048455604652</v>
      </c>
      <c r="D86" s="189">
        <v>195.82843190557625</v>
      </c>
      <c r="E86" s="189">
        <v>228.38116226704352</v>
      </c>
      <c r="F86" s="189">
        <v>278.60973670483486</v>
      </c>
      <c r="G86" s="189">
        <v>270.29526589091461</v>
      </c>
      <c r="H86" s="190">
        <v>214.13349367425494</v>
      </c>
      <c r="I86" s="33"/>
      <c r="Q86"/>
    </row>
    <row r="87" spans="2:17" x14ac:dyDescent="0.2">
      <c r="B87" s="94" t="s">
        <v>148</v>
      </c>
      <c r="C87" s="188">
        <v>112.98961130666436</v>
      </c>
      <c r="D87" s="189">
        <v>142.44224552940364</v>
      </c>
      <c r="E87" s="189">
        <v>219.35514779859147</v>
      </c>
      <c r="F87" s="189">
        <v>258.5275930699537</v>
      </c>
      <c r="G87" s="189">
        <v>222.9263793604467</v>
      </c>
      <c r="H87" s="190">
        <v>193.61412708660873</v>
      </c>
      <c r="I87" s="33"/>
      <c r="Q87"/>
    </row>
    <row r="88" spans="2:17" x14ac:dyDescent="0.2">
      <c r="B88" s="94" t="s">
        <v>149</v>
      </c>
      <c r="C88" s="188">
        <v>103.06953256229473</v>
      </c>
      <c r="D88" s="189">
        <v>186.50072656458514</v>
      </c>
      <c r="E88" s="189">
        <v>226.39773870550474</v>
      </c>
      <c r="F88" s="189">
        <v>270.54629062235705</v>
      </c>
      <c r="G88" s="189">
        <v>233.12486575951681</v>
      </c>
      <c r="H88" s="190">
        <v>200.87037520761356</v>
      </c>
      <c r="I88" s="33"/>
      <c r="Q88"/>
    </row>
    <row r="89" spans="2:17" x14ac:dyDescent="0.2">
      <c r="B89" s="94" t="s">
        <v>150</v>
      </c>
      <c r="C89" s="188">
        <v>110.08805246771587</v>
      </c>
      <c r="D89" s="189">
        <v>195.83831713802752</v>
      </c>
      <c r="E89" s="189">
        <v>230.75743783835577</v>
      </c>
      <c r="F89" s="189">
        <v>282.82630824626881</v>
      </c>
      <c r="G89" s="189">
        <v>248.48829422987021</v>
      </c>
      <c r="H89" s="190">
        <v>207.73086382028674</v>
      </c>
      <c r="I89" s="33"/>
      <c r="Q89"/>
    </row>
    <row r="90" spans="2:17" x14ac:dyDescent="0.2">
      <c r="B90" s="94" t="s">
        <v>151</v>
      </c>
      <c r="C90" s="188">
        <v>102.4447131072999</v>
      </c>
      <c r="D90" s="189">
        <v>194.57103033777838</v>
      </c>
      <c r="E90" s="189">
        <v>226.69477315191875</v>
      </c>
      <c r="F90" s="189">
        <v>282.00487189745718</v>
      </c>
      <c r="G90" s="189">
        <v>244.71313598403009</v>
      </c>
      <c r="H90" s="190">
        <v>211.35233438967771</v>
      </c>
      <c r="I90" s="33"/>
      <c r="Q90"/>
    </row>
    <row r="91" spans="2:17" x14ac:dyDescent="0.2">
      <c r="B91" s="94" t="s">
        <v>152</v>
      </c>
      <c r="C91" s="188">
        <v>102.91974707650829</v>
      </c>
      <c r="D91" s="189">
        <v>212.96151679006732</v>
      </c>
      <c r="E91" s="189">
        <v>227.01097111100461</v>
      </c>
      <c r="F91" s="189">
        <v>284.99688542938026</v>
      </c>
      <c r="G91" s="189">
        <v>258.26226484225953</v>
      </c>
      <c r="H91" s="190">
        <v>214.91564851824285</v>
      </c>
      <c r="I91" s="33"/>
      <c r="Q91"/>
    </row>
    <row r="92" spans="2:17" x14ac:dyDescent="0.2">
      <c r="B92" s="94" t="s">
        <v>153</v>
      </c>
      <c r="C92" s="188">
        <v>125.39612911508873</v>
      </c>
      <c r="D92" s="189">
        <v>181.04803234448056</v>
      </c>
      <c r="E92" s="189">
        <v>217.11301681598235</v>
      </c>
      <c r="F92" s="189">
        <v>297.60102097144215</v>
      </c>
      <c r="G92" s="189">
        <v>246.66894085838101</v>
      </c>
      <c r="H92" s="190">
        <v>216.1719262103193</v>
      </c>
      <c r="I92"/>
    </row>
    <row r="93" spans="2:17" x14ac:dyDescent="0.2">
      <c r="B93" s="94" t="s">
        <v>154</v>
      </c>
      <c r="C93" s="188">
        <v>92.113794173344601</v>
      </c>
      <c r="D93" s="189">
        <v>184.21526082185824</v>
      </c>
      <c r="E93" s="189">
        <v>222.91956115555979</v>
      </c>
      <c r="F93" s="189">
        <v>302.48507285056638</v>
      </c>
      <c r="G93" s="189">
        <v>264.89279712946467</v>
      </c>
      <c r="H93" s="190">
        <v>217.27394147884925</v>
      </c>
      <c r="I93" s="33"/>
    </row>
    <row r="94" spans="2:17" x14ac:dyDescent="0.2">
      <c r="B94" s="94" t="s">
        <v>265</v>
      </c>
      <c r="C94" s="188">
        <v>104.7428504177945</v>
      </c>
      <c r="D94" s="189">
        <v>194.43066003697075</v>
      </c>
      <c r="E94" s="189">
        <v>234.48474105303498</v>
      </c>
      <c r="F94" s="189">
        <v>312.48714923097958</v>
      </c>
      <c r="G94" s="189">
        <v>255.97796560916751</v>
      </c>
      <c r="H94" s="190">
        <v>220.59427996904893</v>
      </c>
      <c r="I94" s="33"/>
    </row>
    <row r="95" spans="2:17" x14ac:dyDescent="0.2">
      <c r="B95" s="94" t="s">
        <v>266</v>
      </c>
      <c r="C95" s="188">
        <v>104.33628981351706</v>
      </c>
      <c r="D95" s="189">
        <v>201.87621711924555</v>
      </c>
      <c r="E95" s="189">
        <v>234.99257413883961</v>
      </c>
      <c r="F95" s="189">
        <v>314.67291944150435</v>
      </c>
      <c r="G95" s="189">
        <v>267.54602079621981</v>
      </c>
      <c r="H95" s="190">
        <v>223.3774106583999</v>
      </c>
      <c r="I95" s="33"/>
    </row>
    <row r="96" spans="2:17" ht="13.5" thickBot="1" x14ac:dyDescent="0.25">
      <c r="B96" s="191" t="s">
        <v>267</v>
      </c>
      <c r="C96" s="192">
        <v>103.64727657889949</v>
      </c>
      <c r="D96" s="192">
        <v>179.30625438657188</v>
      </c>
      <c r="E96" s="192">
        <v>241.27820629521389</v>
      </c>
      <c r="F96" s="192">
        <v>327.53432358109791</v>
      </c>
      <c r="G96" s="192">
        <v>274.27762827072985</v>
      </c>
      <c r="H96" s="192">
        <v>226.23791898512081</v>
      </c>
      <c r="I96" s="33"/>
    </row>
    <row r="97" spans="2:9" customFormat="1" x14ac:dyDescent="0.2">
      <c r="F97" s="150"/>
    </row>
    <row r="98" spans="2:9" customFormat="1" x14ac:dyDescent="0.2"/>
    <row r="99" spans="2:9" customFormat="1" x14ac:dyDescent="0.2"/>
    <row r="100" spans="2:9" customFormat="1" x14ac:dyDescent="0.2"/>
    <row r="101" spans="2:9" customFormat="1" x14ac:dyDescent="0.2"/>
    <row r="102" spans="2:9" customFormat="1" x14ac:dyDescent="0.2"/>
    <row r="103" spans="2:9" x14ac:dyDescent="0.2">
      <c r="B103" s="33"/>
      <c r="C103" s="33"/>
      <c r="D103" s="33"/>
      <c r="E103" s="33"/>
      <c r="F103" s="33"/>
      <c r="G103" s="33"/>
      <c r="H103" s="33"/>
      <c r="I103" s="33"/>
    </row>
    <row r="104" spans="2:9" x14ac:dyDescent="0.2">
      <c r="B104" s="33"/>
      <c r="C104" s="33"/>
      <c r="D104" s="33"/>
      <c r="E104" s="33"/>
      <c r="F104" s="33"/>
      <c r="G104" s="33"/>
      <c r="H104" s="33"/>
      <c r="I104" s="33"/>
    </row>
    <row r="105" spans="2:9" x14ac:dyDescent="0.2">
      <c r="B105" s="33"/>
      <c r="C105" s="33"/>
      <c r="D105" s="33"/>
      <c r="E105" s="33"/>
      <c r="F105" s="33"/>
      <c r="G105" s="33"/>
      <c r="H105" s="33"/>
      <c r="I105" s="33"/>
    </row>
    <row r="106" spans="2:9" x14ac:dyDescent="0.2">
      <c r="B106" s="33"/>
      <c r="C106" s="33"/>
      <c r="D106" s="33"/>
      <c r="E106" s="33"/>
      <c r="F106" s="33"/>
      <c r="G106" s="33"/>
      <c r="H106" s="33"/>
      <c r="I106" s="33"/>
    </row>
    <row r="107" spans="2:9" x14ac:dyDescent="0.2">
      <c r="B107" s="33"/>
      <c r="C107" s="33"/>
      <c r="D107" s="33"/>
      <c r="E107" s="33"/>
      <c r="F107" s="33"/>
      <c r="G107" s="33"/>
      <c r="H107" s="33"/>
      <c r="I107" s="33"/>
    </row>
    <row r="108" spans="2:9" x14ac:dyDescent="0.2">
      <c r="B108" s="33"/>
      <c r="C108" s="33"/>
      <c r="D108" s="33"/>
      <c r="E108" s="33"/>
      <c r="F108" s="33"/>
      <c r="G108" s="33"/>
      <c r="H108" s="33"/>
      <c r="I108" s="33"/>
    </row>
    <row r="109" spans="2:9" x14ac:dyDescent="0.2">
      <c r="B109" s="33"/>
      <c r="C109" s="33"/>
      <c r="D109" s="33"/>
      <c r="E109" s="33"/>
      <c r="F109" s="33"/>
      <c r="G109" s="33"/>
      <c r="H109" s="33"/>
      <c r="I109" s="33"/>
    </row>
    <row r="110" spans="2:9" x14ac:dyDescent="0.2">
      <c r="B110" s="33"/>
      <c r="C110" s="33"/>
      <c r="D110" s="33"/>
      <c r="E110" s="33"/>
      <c r="F110" s="33"/>
      <c r="G110" s="33"/>
      <c r="H110" s="33"/>
      <c r="I110" s="33"/>
    </row>
    <row r="111" spans="2:9" x14ac:dyDescent="0.2">
      <c r="B111" s="33"/>
      <c r="C111" s="33"/>
      <c r="D111" s="33"/>
      <c r="E111" s="33"/>
      <c r="F111" s="33"/>
      <c r="G111" s="33"/>
      <c r="H111" s="33"/>
      <c r="I111" s="33"/>
    </row>
    <row r="112" spans="2:9" x14ac:dyDescent="0.2">
      <c r="B112" s="33"/>
      <c r="C112" s="33"/>
      <c r="D112" s="33"/>
      <c r="E112" s="33"/>
      <c r="F112" s="33"/>
      <c r="G112" s="33"/>
      <c r="H112" s="33"/>
      <c r="I112" s="33"/>
    </row>
    <row r="113" spans="2:9" x14ac:dyDescent="0.2">
      <c r="B113" s="33"/>
      <c r="C113" s="33"/>
      <c r="D113" s="33"/>
      <c r="E113" s="33"/>
      <c r="F113" s="33"/>
      <c r="G113" s="33"/>
      <c r="H113" s="33"/>
      <c r="I113" s="33"/>
    </row>
    <row r="114" spans="2:9" x14ac:dyDescent="0.2">
      <c r="B114" s="33"/>
      <c r="C114" s="33"/>
      <c r="D114" s="33"/>
      <c r="E114" s="33"/>
      <c r="F114" s="33"/>
      <c r="G114" s="33"/>
      <c r="H114" s="33"/>
      <c r="I114" s="33"/>
    </row>
    <row r="115" spans="2:9" x14ac:dyDescent="0.2">
      <c r="B115" s="33"/>
      <c r="C115" s="33"/>
      <c r="D115" s="33"/>
      <c r="E115" s="33"/>
      <c r="F115" s="33"/>
      <c r="G115" s="33"/>
      <c r="H115" s="33"/>
      <c r="I115" s="33"/>
    </row>
    <row r="116" spans="2:9" x14ac:dyDescent="0.2">
      <c r="B116" s="33"/>
      <c r="C116" s="33"/>
      <c r="D116" s="33"/>
      <c r="E116" s="33"/>
      <c r="F116" s="33"/>
      <c r="G116" s="33"/>
      <c r="H116" s="33"/>
      <c r="I116" s="33"/>
    </row>
    <row r="117" spans="2:9" x14ac:dyDescent="0.2">
      <c r="B117" s="33"/>
      <c r="C117" s="33"/>
      <c r="D117" s="33"/>
      <c r="E117" s="33"/>
      <c r="F117" s="33"/>
      <c r="G117" s="33"/>
      <c r="H117" s="33"/>
      <c r="I117" s="33"/>
    </row>
    <row r="118" spans="2:9" x14ac:dyDescent="0.2">
      <c r="B118" s="33"/>
      <c r="C118" s="33"/>
      <c r="D118" s="33"/>
      <c r="E118" s="33"/>
      <c r="F118" s="33"/>
      <c r="G118" s="33"/>
      <c r="H118" s="33"/>
      <c r="I118" s="33"/>
    </row>
    <row r="119" spans="2:9" x14ac:dyDescent="0.2">
      <c r="B119" s="33"/>
      <c r="C119" s="33"/>
      <c r="D119" s="33"/>
      <c r="E119" s="33"/>
      <c r="F119" s="33"/>
      <c r="G119" s="33"/>
      <c r="H119" s="33"/>
      <c r="I119" s="33"/>
    </row>
    <row r="120" spans="2:9" x14ac:dyDescent="0.2">
      <c r="B120" s="33"/>
      <c r="C120" s="33"/>
      <c r="D120" s="33"/>
      <c r="E120" s="33"/>
      <c r="F120" s="33"/>
      <c r="G120" s="33"/>
      <c r="H120" s="33"/>
      <c r="I120" s="33"/>
    </row>
    <row r="121" spans="2:9" x14ac:dyDescent="0.2">
      <c r="B121" s="33"/>
      <c r="C121" s="33"/>
      <c r="D121" s="33"/>
      <c r="E121" s="33"/>
      <c r="F121" s="33"/>
      <c r="G121" s="33"/>
      <c r="H121" s="33"/>
      <c r="I121" s="33"/>
    </row>
    <row r="122" spans="2:9" x14ac:dyDescent="0.2">
      <c r="B122" s="33"/>
      <c r="C122" s="33"/>
      <c r="D122" s="33"/>
      <c r="E122" s="33"/>
      <c r="F122" s="33"/>
      <c r="G122" s="33"/>
      <c r="H122" s="33"/>
      <c r="I122" s="33"/>
    </row>
    <row r="123" spans="2:9" x14ac:dyDescent="0.2">
      <c r="B123" s="33"/>
      <c r="C123" s="33"/>
      <c r="D123" s="33"/>
      <c r="E123" s="33"/>
      <c r="F123" s="33"/>
      <c r="G123" s="33"/>
      <c r="H123" s="33"/>
      <c r="I123" s="33"/>
    </row>
    <row r="124" spans="2:9" x14ac:dyDescent="0.2">
      <c r="B124" s="33"/>
      <c r="C124" s="33"/>
      <c r="D124" s="33"/>
      <c r="E124" s="33"/>
      <c r="F124" s="33"/>
      <c r="G124" s="33"/>
      <c r="H124" s="33"/>
      <c r="I124" s="33"/>
    </row>
    <row r="125" spans="2:9" x14ac:dyDescent="0.2">
      <c r="B125" s="33"/>
      <c r="C125" s="33"/>
      <c r="D125" s="33"/>
      <c r="E125" s="33"/>
      <c r="F125" s="33"/>
      <c r="G125" s="33"/>
      <c r="H125" s="33"/>
      <c r="I125" s="33"/>
    </row>
    <row r="126" spans="2:9" x14ac:dyDescent="0.2">
      <c r="B126" s="33"/>
      <c r="C126" s="33"/>
      <c r="D126" s="33"/>
      <c r="E126" s="33"/>
      <c r="F126" s="33"/>
      <c r="G126" s="33"/>
      <c r="H126" s="33"/>
      <c r="I126" s="33"/>
    </row>
    <row r="127" spans="2:9" x14ac:dyDescent="0.2">
      <c r="B127" s="33"/>
      <c r="C127" s="33"/>
      <c r="D127" s="33"/>
      <c r="E127" s="33"/>
      <c r="F127" s="33"/>
      <c r="G127" s="33"/>
      <c r="H127" s="33"/>
      <c r="I127" s="33"/>
    </row>
    <row r="128" spans="2:9" x14ac:dyDescent="0.2">
      <c r="B128" s="33"/>
      <c r="C128" s="33"/>
      <c r="D128" s="33"/>
      <c r="E128" s="33"/>
      <c r="F128" s="33"/>
      <c r="G128" s="33"/>
      <c r="H128" s="33"/>
      <c r="I128" s="33"/>
    </row>
    <row r="129" spans="2:9" x14ac:dyDescent="0.2">
      <c r="B129" s="33"/>
      <c r="C129" s="33"/>
      <c r="D129" s="33"/>
      <c r="E129" s="33"/>
      <c r="F129" s="33"/>
      <c r="G129" s="33"/>
      <c r="H129" s="33"/>
      <c r="I129" s="33"/>
    </row>
    <row r="130" spans="2:9" x14ac:dyDescent="0.2">
      <c r="B130" s="33"/>
      <c r="C130" s="33"/>
      <c r="D130" s="33"/>
      <c r="E130" s="33"/>
      <c r="F130" s="33"/>
      <c r="G130" s="33"/>
      <c r="H130" s="33"/>
      <c r="I130" s="33"/>
    </row>
    <row r="131" spans="2:9" x14ac:dyDescent="0.2">
      <c r="B131" s="33"/>
      <c r="C131" s="33"/>
      <c r="D131" s="33"/>
      <c r="E131" s="33"/>
      <c r="F131" s="33"/>
      <c r="G131" s="33"/>
      <c r="H131" s="33"/>
      <c r="I131" s="33"/>
    </row>
    <row r="132" spans="2:9" x14ac:dyDescent="0.2">
      <c r="B132" s="33"/>
      <c r="C132" s="33"/>
      <c r="D132" s="33"/>
      <c r="E132" s="33"/>
      <c r="F132" s="33"/>
      <c r="G132" s="33"/>
      <c r="H132" s="33"/>
      <c r="I132" s="33"/>
    </row>
    <row r="133" spans="2:9" x14ac:dyDescent="0.2">
      <c r="B133" s="33"/>
      <c r="C133" s="33"/>
      <c r="D133" s="33"/>
      <c r="E133" s="33"/>
      <c r="F133" s="33"/>
      <c r="G133" s="33"/>
      <c r="H133" s="33"/>
      <c r="I133" s="33"/>
    </row>
    <row r="134" spans="2:9" x14ac:dyDescent="0.2">
      <c r="B134" s="33"/>
      <c r="C134" s="33"/>
      <c r="D134" s="33"/>
      <c r="E134" s="33"/>
      <c r="F134" s="33"/>
      <c r="G134" s="33"/>
      <c r="H134" s="33"/>
      <c r="I134" s="33"/>
    </row>
    <row r="135" spans="2:9" x14ac:dyDescent="0.2">
      <c r="B135" s="33"/>
      <c r="C135" s="33"/>
      <c r="D135" s="33"/>
      <c r="E135" s="33"/>
      <c r="F135" s="33"/>
      <c r="G135" s="33"/>
    </row>
    <row r="136" spans="2:9" x14ac:dyDescent="0.2">
      <c r="B136" s="33"/>
      <c r="C136" s="33"/>
      <c r="D136" s="33"/>
      <c r="E136" s="33"/>
      <c r="F136" s="33"/>
      <c r="G136" s="33"/>
    </row>
  </sheetData>
  <mergeCells count="3">
    <mergeCell ref="B4:B5"/>
    <mergeCell ref="C4:H4"/>
    <mergeCell ref="B2:H2"/>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E304-71C2-4725-8661-0A69ADCC30F1}">
  <sheetPr>
    <tabColor rgb="FF7030A0"/>
  </sheetPr>
  <dimension ref="A2:Q136"/>
  <sheetViews>
    <sheetView showGridLines="0" topLeftCell="F1" workbookViewId="0">
      <selection activeCell="J1" sqref="J1:Q1048576"/>
    </sheetView>
  </sheetViews>
  <sheetFormatPr defaultColWidth="9.140625" defaultRowHeight="12.75" x14ac:dyDescent="0.2"/>
  <cols>
    <col min="1" max="1" width="21" style="1" customWidth="1"/>
    <col min="2" max="7" width="12.85546875" style="1" customWidth="1"/>
    <col min="8" max="8" width="15.85546875" style="1" customWidth="1"/>
    <col min="9" max="16384" width="9.140625" style="1"/>
  </cols>
  <sheetData>
    <row r="2" spans="1:17" ht="30.75" customHeight="1" x14ac:dyDescent="0.25">
      <c r="B2" s="171" t="s">
        <v>158</v>
      </c>
      <c r="C2" s="172"/>
      <c r="D2" s="173"/>
      <c r="E2" s="173"/>
      <c r="F2" s="173"/>
      <c r="G2" s="173"/>
      <c r="H2" s="173"/>
    </row>
    <row r="3" spans="1:17" ht="7.5" customHeight="1" thickBot="1" x14ac:dyDescent="0.25">
      <c r="J3"/>
      <c r="K3"/>
      <c r="L3"/>
      <c r="M3"/>
      <c r="N3"/>
      <c r="O3"/>
      <c r="P3"/>
    </row>
    <row r="4" spans="1:17" ht="13.5" thickBot="1" x14ac:dyDescent="0.25">
      <c r="B4" s="166" t="s">
        <v>11</v>
      </c>
      <c r="C4" s="168" t="s">
        <v>168</v>
      </c>
      <c r="D4" s="169"/>
      <c r="E4" s="169"/>
      <c r="F4" s="169"/>
      <c r="G4" s="169"/>
      <c r="H4" s="170"/>
      <c r="J4"/>
      <c r="K4"/>
      <c r="L4"/>
      <c r="M4"/>
      <c r="N4"/>
      <c r="O4"/>
      <c r="P4"/>
    </row>
    <row r="5" spans="1:17" ht="26.25" customHeight="1" thickBot="1" x14ac:dyDescent="0.25">
      <c r="B5" s="167"/>
      <c r="C5" s="88" t="s">
        <v>73</v>
      </c>
      <c r="D5" s="88" t="s">
        <v>74</v>
      </c>
      <c r="E5" s="88" t="s">
        <v>75</v>
      </c>
      <c r="F5" s="88" t="s">
        <v>76</v>
      </c>
      <c r="G5" s="88" t="s">
        <v>78</v>
      </c>
      <c r="H5" s="89" t="s">
        <v>77</v>
      </c>
      <c r="I5" s="145"/>
      <c r="J5" s="151" t="s">
        <v>11</v>
      </c>
      <c r="K5" s="88" t="s">
        <v>73</v>
      </c>
      <c r="L5" s="88" t="s">
        <v>74</v>
      </c>
      <c r="M5" s="88" t="s">
        <v>75</v>
      </c>
      <c r="N5" s="88" t="s">
        <v>76</v>
      </c>
      <c r="O5" s="88" t="s">
        <v>78</v>
      </c>
      <c r="P5" s="89" t="s">
        <v>103</v>
      </c>
    </row>
    <row r="6" spans="1:17" x14ac:dyDescent="0.2">
      <c r="A6" s="148" t="s">
        <v>169</v>
      </c>
      <c r="B6" s="90" t="s">
        <v>12</v>
      </c>
      <c r="C6" s="91">
        <f>VLOOKUP($A6,'[1]0101L SA'!$A$17:$RAD$10000,COLUMN('[1]0101L SA'!$H$128),FALSE)</f>
        <v>2619</v>
      </c>
      <c r="D6" s="91">
        <f>VLOOKUP($A6,'[1]0101L SA'!$A$17:$RAD$10000,COLUMN('[1]0101L SA'!$K$128),FALSE)</f>
        <v>4897.1000000000004</v>
      </c>
      <c r="E6" s="91">
        <f>VLOOKUP($A6,'[1]0101L SA'!$A$17:$RAD$10000,COLUMN('[1]0101L SA'!$Q$128),FALSE)</f>
        <v>1000.9</v>
      </c>
      <c r="F6" s="91">
        <f>VLOOKUP($A6,'[1]0101L SA'!$A$17:$RAD$10000,COLUMN('[1]0101L SA'!$T$128),FALSE)+VLOOKUP($A6,'[1]0101L SA'!$A$17:$RAD$10000,COLUMN('[1]0101L SA'!$W$128),FALSE)+VLOOKUP($A6,'[1]0101L SA'!$A$17:$RAD$10000,COLUMN('[1]0101L SA'!$Z$128),FALSE)+VLOOKUP($A6,'[1]0101L SA'!$A$17:$RAD$10000,COLUMN('[1]0101L SA'!$AC$128),FALSE)+VLOOKUP($A6,'[1]0101L SA'!$A$17:$RAD$10000,COLUMN('[1]0101L SA'!$AF$128),FALSE)+VLOOKUP($A6,'[1]0101L SA'!$A$17:$RAD$10000,COLUMN('[1]0101L SA'!$AI$128),FALSE)+VLOOKUP($A6,'[1]0101L SA'!$A$17:$RAD$10000,COLUMN('[1]0101L SA'!$AL$128),FALSE)</f>
        <v>9437</v>
      </c>
      <c r="G6" s="91">
        <f>VLOOKUP($A6,'[1]0101L SA'!$A$17:$RAD$10000,COLUMN('[1]0101L SA'!$AU$128),FALSE)</f>
        <v>2160.1000000000004</v>
      </c>
      <c r="H6" s="92">
        <f>VLOOKUP($A6,'[1]0101L SA'!$A$17:$RAD$10000,COLUMN('[1]0101L SA'!$B$128),FALSE)</f>
        <v>20211.2</v>
      </c>
      <c r="I6" s="33"/>
      <c r="J6" s="90" t="s">
        <v>12</v>
      </c>
      <c r="K6" s="91">
        <f>C6/(SUM(C$6:C$9)/4)*100</f>
        <v>112.08233922132945</v>
      </c>
      <c r="L6" s="91">
        <f t="shared" ref="L6:P21" si="0">D6/(SUM(D$6:D$9)/4)*100</f>
        <v>96.817943673945493</v>
      </c>
      <c r="M6" s="91">
        <f t="shared" si="0"/>
        <v>95.903799166387188</v>
      </c>
      <c r="N6" s="91">
        <f t="shared" si="0"/>
        <v>95.584399799452029</v>
      </c>
      <c r="O6" s="91">
        <f t="shared" si="0"/>
        <v>109.16625604871825</v>
      </c>
      <c r="P6" s="91">
        <f t="shared" si="0"/>
        <v>99.6111404083765</v>
      </c>
      <c r="Q6" s="114"/>
    </row>
    <row r="7" spans="1:17" x14ac:dyDescent="0.2">
      <c r="A7" s="148" t="s">
        <v>170</v>
      </c>
      <c r="B7" s="93" t="s">
        <v>13</v>
      </c>
      <c r="C7" s="91">
        <f>VLOOKUP($A7,'[1]0101L SA'!$A$17:$RAD$10000,COLUMN('[1]0101L SA'!$H$128),FALSE)</f>
        <v>2542.8000000000002</v>
      </c>
      <c r="D7" s="91">
        <f>VLOOKUP($A7,'[1]0101L SA'!$A$17:$RAD$10000,COLUMN('[1]0101L SA'!$K$128),FALSE)</f>
        <v>5011</v>
      </c>
      <c r="E7" s="91">
        <f>VLOOKUP($A7,'[1]0101L SA'!$A$17:$RAD$10000,COLUMN('[1]0101L SA'!$Q$128),FALSE)</f>
        <v>1015.7</v>
      </c>
      <c r="F7" s="91">
        <f>VLOOKUP($A7,'[1]0101L SA'!$A$17:$RAD$10000,COLUMN('[1]0101L SA'!$T$128),FALSE)+VLOOKUP($A7,'[1]0101L SA'!$A$17:$RAD$10000,COLUMN('[1]0101L SA'!$W$128),FALSE)+VLOOKUP($A7,'[1]0101L SA'!$A$17:$RAD$10000,COLUMN('[1]0101L SA'!$Z$128),FALSE)+VLOOKUP($A7,'[1]0101L SA'!$A$17:$RAD$10000,COLUMN('[1]0101L SA'!$AC$128),FALSE)+VLOOKUP($A7,'[1]0101L SA'!$A$17:$RAD$10000,COLUMN('[1]0101L SA'!$AF$128),FALSE)+VLOOKUP($A7,'[1]0101L SA'!$A$17:$RAD$10000,COLUMN('[1]0101L SA'!$AI$128),FALSE)+VLOOKUP($A7,'[1]0101L SA'!$A$17:$RAD$10000,COLUMN('[1]0101L SA'!$AL$128),FALSE)</f>
        <v>9820</v>
      </c>
      <c r="G7" s="91">
        <f>VLOOKUP($A7,'[1]0101L SA'!$A$17:$RAD$10000,COLUMN('[1]0101L SA'!$AU$128),FALSE)</f>
        <v>2146.3000000000002</v>
      </c>
      <c r="H7" s="92">
        <f>VLOOKUP($A7,'[1]0101L SA'!$A$17:$RAD$10000,COLUMN('[1]0101L SA'!$B$128),FALSE)</f>
        <v>20492.599999999999</v>
      </c>
      <c r="I7" s="33"/>
      <c r="J7" s="93" t="s">
        <v>13</v>
      </c>
      <c r="K7" s="91">
        <f t="shared" ref="K7:K70" si="1">C7/(SUM(C$6:C$9)/4)*100</f>
        <v>108.82129521649352</v>
      </c>
      <c r="L7" s="91">
        <f t="shared" si="0"/>
        <v>99.069799626338209</v>
      </c>
      <c r="M7" s="91">
        <f t="shared" ref="M7:P70" si="2">E7/(SUM(E$6:E$9)/4)*100</f>
        <v>97.321899104105782</v>
      </c>
      <c r="N7" s="91">
        <f t="shared" si="2"/>
        <v>99.463686132310997</v>
      </c>
      <c r="O7" s="91">
        <f t="shared" si="2"/>
        <v>108.46883725631405</v>
      </c>
      <c r="P7" s="91">
        <f t="shared" si="2"/>
        <v>100.99802366671429</v>
      </c>
      <c r="Q7" s="114"/>
    </row>
    <row r="8" spans="1:17" x14ac:dyDescent="0.2">
      <c r="A8" s="148" t="s">
        <v>171</v>
      </c>
      <c r="B8" s="93" t="s">
        <v>14</v>
      </c>
      <c r="C8" s="91">
        <f>VLOOKUP($A8,'[1]0101L SA'!$A$17:$RAD$10000,COLUMN('[1]0101L SA'!$H$128),FALSE)</f>
        <v>2140.5</v>
      </c>
      <c r="D8" s="91">
        <f>VLOOKUP($A8,'[1]0101L SA'!$A$17:$RAD$10000,COLUMN('[1]0101L SA'!$K$128),FALSE)</f>
        <v>5152.8</v>
      </c>
      <c r="E8" s="91">
        <f>VLOOKUP($A8,'[1]0101L SA'!$A$17:$RAD$10000,COLUMN('[1]0101L SA'!$Q$128),FALSE)</f>
        <v>1071.2</v>
      </c>
      <c r="F8" s="91">
        <f>VLOOKUP($A8,'[1]0101L SA'!$A$17:$RAD$10000,COLUMN('[1]0101L SA'!$T$128),FALSE)+VLOOKUP($A8,'[1]0101L SA'!$A$17:$RAD$10000,COLUMN('[1]0101L SA'!$W$128),FALSE)+VLOOKUP($A8,'[1]0101L SA'!$A$17:$RAD$10000,COLUMN('[1]0101L SA'!$Z$128),FALSE)+VLOOKUP($A8,'[1]0101L SA'!$A$17:$RAD$10000,COLUMN('[1]0101L SA'!$AC$128),FALSE)+VLOOKUP($A8,'[1]0101L SA'!$A$17:$RAD$10000,COLUMN('[1]0101L SA'!$AF$128),FALSE)+VLOOKUP($A8,'[1]0101L SA'!$A$17:$RAD$10000,COLUMN('[1]0101L SA'!$AI$128),FALSE)+VLOOKUP($A8,'[1]0101L SA'!$A$17:$RAD$10000,COLUMN('[1]0101L SA'!$AL$128),FALSE)</f>
        <v>10063.599999999999</v>
      </c>
      <c r="G8" s="91">
        <f>VLOOKUP($A8,'[1]0101L SA'!$A$17:$RAD$10000,COLUMN('[1]0101L SA'!$AU$128),FALSE)</f>
        <v>1907.7000000000003</v>
      </c>
      <c r="H8" s="92">
        <f>VLOOKUP($A8,'[1]0101L SA'!$A$17:$RAD$10000,COLUMN('[1]0101L SA'!$B$128),FALSE)</f>
        <v>20160.8</v>
      </c>
      <c r="I8" s="33"/>
      <c r="J8" s="93" t="s">
        <v>14</v>
      </c>
      <c r="K8" s="91">
        <f t="shared" si="1"/>
        <v>91.604523521670743</v>
      </c>
      <c r="L8" s="91">
        <f t="shared" si="0"/>
        <v>101.87325154951019</v>
      </c>
      <c r="M8" s="91">
        <f t="shared" si="2"/>
        <v>102.63977387055047</v>
      </c>
      <c r="N8" s="91">
        <f t="shared" si="2"/>
        <v>101.9310337842286</v>
      </c>
      <c r="O8" s="91">
        <f t="shared" si="2"/>
        <v>96.410567410832741</v>
      </c>
      <c r="P8" s="91">
        <f t="shared" si="2"/>
        <v>99.362743406883141</v>
      </c>
      <c r="Q8" s="114"/>
    </row>
    <row r="9" spans="1:17" x14ac:dyDescent="0.2">
      <c r="A9" s="148" t="s">
        <v>172</v>
      </c>
      <c r="B9" s="93" t="s">
        <v>15</v>
      </c>
      <c r="C9" s="91">
        <f>VLOOKUP($A9,'[1]0101L SA'!$A$17:$RAD$10000,COLUMN('[1]0101L SA'!$H$128),FALSE)</f>
        <v>2044.4</v>
      </c>
      <c r="D9" s="91">
        <f>VLOOKUP($A9,'[1]0101L SA'!$A$17:$RAD$10000,COLUMN('[1]0101L SA'!$K$128),FALSE)</f>
        <v>5171.3</v>
      </c>
      <c r="E9" s="91">
        <f>VLOOKUP($A9,'[1]0101L SA'!$A$17:$RAD$10000,COLUMN('[1]0101L SA'!$Q$128),FALSE)</f>
        <v>1086.8</v>
      </c>
      <c r="F9" s="91">
        <f>VLOOKUP($A9,'[1]0101L SA'!$A$17:$RAD$10000,COLUMN('[1]0101L SA'!$T$128),FALSE)+VLOOKUP($A9,'[1]0101L SA'!$A$17:$RAD$10000,COLUMN('[1]0101L SA'!$W$128),FALSE)+VLOOKUP($A9,'[1]0101L SA'!$A$17:$RAD$10000,COLUMN('[1]0101L SA'!$Z$128),FALSE)+VLOOKUP($A9,'[1]0101L SA'!$A$17:$RAD$10000,COLUMN('[1]0101L SA'!$AC$128),FALSE)+VLOOKUP($A9,'[1]0101L SA'!$A$17:$RAD$10000,COLUMN('[1]0101L SA'!$AF$128),FALSE)+VLOOKUP($A9,'[1]0101L SA'!$A$17:$RAD$10000,COLUMN('[1]0101L SA'!$AI$128),FALSE)+VLOOKUP($A9,'[1]0101L SA'!$A$17:$RAD$10000,COLUMN('[1]0101L SA'!$AL$128),FALSE)</f>
        <v>10171.200000000001</v>
      </c>
      <c r="G9" s="91">
        <f>VLOOKUP($A9,'[1]0101L SA'!$A$17:$RAD$10000,COLUMN('[1]0101L SA'!$AU$128),FALSE)</f>
        <v>1700.8000000000002</v>
      </c>
      <c r="H9" s="92">
        <f>VLOOKUP($A9,'[1]0101L SA'!$A$17:$RAD$10000,COLUMN('[1]0101L SA'!$B$128),FALSE)</f>
        <v>20295.8</v>
      </c>
      <c r="I9" s="33"/>
      <c r="J9" s="93" t="s">
        <v>15</v>
      </c>
      <c r="K9" s="91">
        <f t="shared" si="1"/>
        <v>87.49184204050627</v>
      </c>
      <c r="L9" s="91">
        <f t="shared" si="0"/>
        <v>102.2390051502061</v>
      </c>
      <c r="M9" s="91">
        <f t="shared" si="2"/>
        <v>104.13452785895655</v>
      </c>
      <c r="N9" s="91">
        <f t="shared" si="2"/>
        <v>103.02088028400833</v>
      </c>
      <c r="O9" s="91">
        <f t="shared" si="2"/>
        <v>85.954339284134988</v>
      </c>
      <c r="P9" s="91">
        <f t="shared" si="2"/>
        <v>100.02809251802603</v>
      </c>
      <c r="Q9" s="114"/>
    </row>
    <row r="10" spans="1:17" x14ac:dyDescent="0.2">
      <c r="A10" s="148" t="s">
        <v>173</v>
      </c>
      <c r="B10" s="93" t="s">
        <v>16</v>
      </c>
      <c r="C10" s="91">
        <f>VLOOKUP($A10,'[1]0101L SA'!$A$17:$RAD$10000,COLUMN('[1]0101L SA'!$H$128),FALSE)</f>
        <v>2540.9</v>
      </c>
      <c r="D10" s="91">
        <f>VLOOKUP($A10,'[1]0101L SA'!$A$17:$RAD$10000,COLUMN('[1]0101L SA'!$K$128),FALSE)</f>
        <v>5454.9</v>
      </c>
      <c r="E10" s="91">
        <f>VLOOKUP($A10,'[1]0101L SA'!$A$17:$RAD$10000,COLUMN('[1]0101L SA'!$Q$128),FALSE)</f>
        <v>1141.7</v>
      </c>
      <c r="F10" s="91">
        <f>VLOOKUP($A10,'[1]0101L SA'!$A$17:$RAD$10000,COLUMN('[1]0101L SA'!$T$128),FALSE)+VLOOKUP($A10,'[1]0101L SA'!$A$17:$RAD$10000,COLUMN('[1]0101L SA'!$W$128),FALSE)+VLOOKUP($A10,'[1]0101L SA'!$A$17:$RAD$10000,COLUMN('[1]0101L SA'!$Z$128),FALSE)+VLOOKUP($A10,'[1]0101L SA'!$A$17:$RAD$10000,COLUMN('[1]0101L SA'!$AC$128),FALSE)+VLOOKUP($A10,'[1]0101L SA'!$A$17:$RAD$10000,COLUMN('[1]0101L SA'!$AF$128),FALSE)+VLOOKUP($A10,'[1]0101L SA'!$A$17:$RAD$10000,COLUMN('[1]0101L SA'!$AI$128),FALSE)+VLOOKUP($A10,'[1]0101L SA'!$A$17:$RAD$10000,COLUMN('[1]0101L SA'!$AL$128),FALSE)</f>
        <v>9744.6</v>
      </c>
      <c r="G10" s="91">
        <f>VLOOKUP($A10,'[1]0101L SA'!$A$17:$RAD$10000,COLUMN('[1]0101L SA'!$AU$128),FALSE)</f>
        <v>2010.9</v>
      </c>
      <c r="H10" s="92">
        <f>VLOOKUP($A10,'[1]0101L SA'!$A$17:$RAD$10000,COLUMN('[1]0101L SA'!$B$128),FALSE)</f>
        <v>20842.900000000001</v>
      </c>
      <c r="I10" s="33"/>
      <c r="J10" s="93" t="s">
        <v>16</v>
      </c>
      <c r="K10" s="91">
        <f t="shared" si="1"/>
        <v>108.73998309563804</v>
      </c>
      <c r="L10" s="91">
        <f t="shared" si="0"/>
        <v>107.84590899655004</v>
      </c>
      <c r="M10" s="91">
        <f t="shared" si="2"/>
        <v>109.39491208738561</v>
      </c>
      <c r="N10" s="91">
        <f t="shared" si="2"/>
        <v>98.699983287669852</v>
      </c>
      <c r="O10" s="91">
        <f t="shared" si="2"/>
        <v>101.62604707576848</v>
      </c>
      <c r="P10" s="91">
        <f t="shared" si="2"/>
        <v>102.7244813973317</v>
      </c>
      <c r="Q10" s="114"/>
    </row>
    <row r="11" spans="1:17" x14ac:dyDescent="0.2">
      <c r="A11" s="148" t="s">
        <v>174</v>
      </c>
      <c r="B11" s="93" t="s">
        <v>17</v>
      </c>
      <c r="C11" s="91">
        <f>VLOOKUP($A11,'[1]0101L SA'!$A$17:$RAD$10000,COLUMN('[1]0101L SA'!$H$128),FALSE)</f>
        <v>2730</v>
      </c>
      <c r="D11" s="91">
        <f>VLOOKUP($A11,'[1]0101L SA'!$A$17:$RAD$10000,COLUMN('[1]0101L SA'!$K$128),FALSE)</f>
        <v>5544.9</v>
      </c>
      <c r="E11" s="91">
        <f>VLOOKUP($A11,'[1]0101L SA'!$A$17:$RAD$10000,COLUMN('[1]0101L SA'!$Q$128),FALSE)</f>
        <v>1156.5</v>
      </c>
      <c r="F11" s="91">
        <f>VLOOKUP($A11,'[1]0101L SA'!$A$17:$RAD$10000,COLUMN('[1]0101L SA'!$T$128),FALSE)+VLOOKUP($A11,'[1]0101L SA'!$A$17:$RAD$10000,COLUMN('[1]0101L SA'!$W$128),FALSE)+VLOOKUP($A11,'[1]0101L SA'!$A$17:$RAD$10000,COLUMN('[1]0101L SA'!$Z$128),FALSE)+VLOOKUP($A11,'[1]0101L SA'!$A$17:$RAD$10000,COLUMN('[1]0101L SA'!$AC$128),FALSE)+VLOOKUP($A11,'[1]0101L SA'!$A$17:$RAD$10000,COLUMN('[1]0101L SA'!$AF$128),FALSE)+VLOOKUP($A11,'[1]0101L SA'!$A$17:$RAD$10000,COLUMN('[1]0101L SA'!$AI$128),FALSE)+VLOOKUP($A11,'[1]0101L SA'!$A$17:$RAD$10000,COLUMN('[1]0101L SA'!$AL$128),FALSE)</f>
        <v>9829.1999999999989</v>
      </c>
      <c r="G11" s="91">
        <f>VLOOKUP($A11,'[1]0101L SA'!$A$17:$RAD$10000,COLUMN('[1]0101L SA'!$AU$128),FALSE)</f>
        <v>1977.1</v>
      </c>
      <c r="H11" s="92">
        <f>VLOOKUP($A11,'[1]0101L SA'!$A$17:$RAD$10000,COLUMN('[1]0101L SA'!$B$128),FALSE)</f>
        <v>21033.3</v>
      </c>
      <c r="I11" s="33"/>
      <c r="J11" s="93" t="s">
        <v>17</v>
      </c>
      <c r="K11" s="91">
        <f t="shared" si="1"/>
        <v>116.83267891341329</v>
      </c>
      <c r="L11" s="91">
        <f t="shared" si="0"/>
        <v>109.62525083777344</v>
      </c>
      <c r="M11" s="91">
        <f t="shared" si="2"/>
        <v>110.81301202510419</v>
      </c>
      <c r="N11" s="91">
        <f t="shared" si="2"/>
        <v>99.556870033779148</v>
      </c>
      <c r="O11" s="91">
        <f t="shared" si="2"/>
        <v>99.917876410314705</v>
      </c>
      <c r="P11" s="91">
        <f t="shared" si="2"/>
        <v>103.66287006963985</v>
      </c>
      <c r="Q11" s="114"/>
    </row>
    <row r="12" spans="1:17" x14ac:dyDescent="0.2">
      <c r="A12" s="148" t="s">
        <v>175</v>
      </c>
      <c r="B12" s="93" t="s">
        <v>18</v>
      </c>
      <c r="C12" s="91">
        <f>VLOOKUP($A12,'[1]0101L SA'!$A$17:$RAD$10000,COLUMN('[1]0101L SA'!$H$128),FALSE)</f>
        <v>2846.3</v>
      </c>
      <c r="D12" s="91">
        <f>VLOOKUP($A12,'[1]0101L SA'!$A$17:$RAD$10000,COLUMN('[1]0101L SA'!$K$128),FALSE)</f>
        <v>5506.3</v>
      </c>
      <c r="E12" s="91">
        <f>VLOOKUP($A12,'[1]0101L SA'!$A$17:$RAD$10000,COLUMN('[1]0101L SA'!$Q$128),FALSE)</f>
        <v>1153</v>
      </c>
      <c r="F12" s="91">
        <f>VLOOKUP($A12,'[1]0101L SA'!$A$17:$RAD$10000,COLUMN('[1]0101L SA'!$T$128),FALSE)+VLOOKUP($A12,'[1]0101L SA'!$A$17:$RAD$10000,COLUMN('[1]0101L SA'!$W$128),FALSE)+VLOOKUP($A12,'[1]0101L SA'!$A$17:$RAD$10000,COLUMN('[1]0101L SA'!$Z$128),FALSE)+VLOOKUP($A12,'[1]0101L SA'!$A$17:$RAD$10000,COLUMN('[1]0101L SA'!$AC$128),FALSE)+VLOOKUP($A12,'[1]0101L SA'!$A$17:$RAD$10000,COLUMN('[1]0101L SA'!$AF$128),FALSE)+VLOOKUP($A12,'[1]0101L SA'!$A$17:$RAD$10000,COLUMN('[1]0101L SA'!$AI$128),FALSE)+VLOOKUP($A12,'[1]0101L SA'!$A$17:$RAD$10000,COLUMN('[1]0101L SA'!$AL$128),FALSE)</f>
        <v>9849.9</v>
      </c>
      <c r="G12" s="91">
        <f>VLOOKUP($A12,'[1]0101L SA'!$A$17:$RAD$10000,COLUMN('[1]0101L SA'!$AU$128),FALSE)</f>
        <v>1943.4</v>
      </c>
      <c r="H12" s="92">
        <f>VLOOKUP($A12,'[1]0101L SA'!$A$17:$RAD$10000,COLUMN('[1]0101L SA'!$B$128),FALSE)</f>
        <v>21438.7</v>
      </c>
      <c r="I12" s="33"/>
      <c r="J12" s="93" t="s">
        <v>18</v>
      </c>
      <c r="K12" s="91">
        <f t="shared" si="1"/>
        <v>121.80983662683084</v>
      </c>
      <c r="L12" s="91">
        <f t="shared" si="0"/>
        <v>108.86211089253763</v>
      </c>
      <c r="M12" s="91">
        <f t="shared" si="2"/>
        <v>110.47765055334642</v>
      </c>
      <c r="N12" s="91">
        <f t="shared" si="2"/>
        <v>99.766533812082486</v>
      </c>
      <c r="O12" s="91">
        <f t="shared" si="2"/>
        <v>98.214759504226208</v>
      </c>
      <c r="P12" s="91">
        <f t="shared" si="2"/>
        <v>105.66088880784224</v>
      </c>
      <c r="Q12" s="114"/>
    </row>
    <row r="13" spans="1:17" x14ac:dyDescent="0.2">
      <c r="A13" s="148" t="s">
        <v>176</v>
      </c>
      <c r="B13" s="93" t="s">
        <v>19</v>
      </c>
      <c r="C13" s="91">
        <f>VLOOKUP($A13,'[1]0101L SA'!$A$17:$RAD$10000,COLUMN('[1]0101L SA'!$H$128),FALSE)</f>
        <v>2806.4</v>
      </c>
      <c r="D13" s="91">
        <f>VLOOKUP($A13,'[1]0101L SA'!$A$17:$RAD$10000,COLUMN('[1]0101L SA'!$K$128),FALSE)</f>
        <v>5481.6</v>
      </c>
      <c r="E13" s="91">
        <f>VLOOKUP($A13,'[1]0101L SA'!$A$17:$RAD$10000,COLUMN('[1]0101L SA'!$Q$128),FALSE)</f>
        <v>1186.3</v>
      </c>
      <c r="F13" s="91">
        <f>VLOOKUP($A13,'[1]0101L SA'!$A$17:$RAD$10000,COLUMN('[1]0101L SA'!$T$128),FALSE)+VLOOKUP($A13,'[1]0101L SA'!$A$17:$RAD$10000,COLUMN('[1]0101L SA'!$W$128),FALSE)+VLOOKUP($A13,'[1]0101L SA'!$A$17:$RAD$10000,COLUMN('[1]0101L SA'!$Z$128),FALSE)+VLOOKUP($A13,'[1]0101L SA'!$A$17:$RAD$10000,COLUMN('[1]0101L SA'!$AC$128),FALSE)+VLOOKUP($A13,'[1]0101L SA'!$A$17:$RAD$10000,COLUMN('[1]0101L SA'!$AF$128),FALSE)+VLOOKUP($A13,'[1]0101L SA'!$A$17:$RAD$10000,COLUMN('[1]0101L SA'!$AI$128),FALSE)+VLOOKUP($A13,'[1]0101L SA'!$A$17:$RAD$10000,COLUMN('[1]0101L SA'!$AL$128),FALSE)</f>
        <v>9929.4</v>
      </c>
      <c r="G13" s="91">
        <f>VLOOKUP($A13,'[1]0101L SA'!$A$17:$RAD$10000,COLUMN('[1]0101L SA'!$AU$128),FALSE)</f>
        <v>1906.6</v>
      </c>
      <c r="H13" s="92">
        <f>VLOOKUP($A13,'[1]0101L SA'!$A$17:$RAD$10000,COLUMN('[1]0101L SA'!$B$128),FALSE)</f>
        <v>21612.7</v>
      </c>
      <c r="I13" s="33"/>
      <c r="J13" s="93" t="s">
        <v>19</v>
      </c>
      <c r="K13" s="91">
        <f t="shared" si="1"/>
        <v>120.10228208886558</v>
      </c>
      <c r="L13" s="91">
        <f t="shared" si="0"/>
        <v>108.37378040944634</v>
      </c>
      <c r="M13" s="91">
        <f t="shared" si="2"/>
        <v>113.66837541321321</v>
      </c>
      <c r="N13" s="91">
        <f t="shared" si="2"/>
        <v>100.57176426498664</v>
      </c>
      <c r="O13" s="91">
        <f t="shared" si="2"/>
        <v>96.354976057814994</v>
      </c>
      <c r="P13" s="91">
        <f t="shared" si="2"/>
        <v>106.51844988442637</v>
      </c>
      <c r="Q13" s="114"/>
    </row>
    <row r="14" spans="1:17" x14ac:dyDescent="0.2">
      <c r="A14" s="148" t="s">
        <v>177</v>
      </c>
      <c r="B14" s="93" t="s">
        <v>20</v>
      </c>
      <c r="C14" s="91">
        <f>VLOOKUP($A14,'[1]0101L SA'!$A$17:$RAD$10000,COLUMN('[1]0101L SA'!$H$128),FALSE)</f>
        <v>2615.5</v>
      </c>
      <c r="D14" s="91">
        <f>VLOOKUP($A14,'[1]0101L SA'!$A$17:$RAD$10000,COLUMN('[1]0101L SA'!$K$128),FALSE)</f>
        <v>5659.8</v>
      </c>
      <c r="E14" s="91">
        <f>VLOOKUP($A14,'[1]0101L SA'!$A$17:$RAD$10000,COLUMN('[1]0101L SA'!$Q$128),FALSE)</f>
        <v>1227.5999999999999</v>
      </c>
      <c r="F14" s="91">
        <f>VLOOKUP($A14,'[1]0101L SA'!$A$17:$RAD$10000,COLUMN('[1]0101L SA'!$T$128),FALSE)+VLOOKUP($A14,'[1]0101L SA'!$A$17:$RAD$10000,COLUMN('[1]0101L SA'!$W$128),FALSE)+VLOOKUP($A14,'[1]0101L SA'!$A$17:$RAD$10000,COLUMN('[1]0101L SA'!$Z$128),FALSE)+VLOOKUP($A14,'[1]0101L SA'!$A$17:$RAD$10000,COLUMN('[1]0101L SA'!$AC$128),FALSE)+VLOOKUP($A14,'[1]0101L SA'!$A$17:$RAD$10000,COLUMN('[1]0101L SA'!$AF$128),FALSE)+VLOOKUP($A14,'[1]0101L SA'!$A$17:$RAD$10000,COLUMN('[1]0101L SA'!$AI$128),FALSE)+VLOOKUP($A14,'[1]0101L SA'!$A$17:$RAD$10000,COLUMN('[1]0101L SA'!$AL$128),FALSE)</f>
        <v>10353.400000000001</v>
      </c>
      <c r="G14" s="91">
        <f>VLOOKUP($A14,'[1]0101L SA'!$A$17:$RAD$10000,COLUMN('[1]0101L SA'!$AU$128),FALSE)</f>
        <v>2163.4</v>
      </c>
      <c r="H14" s="92">
        <f>VLOOKUP($A14,'[1]0101L SA'!$A$17:$RAD$10000,COLUMN('[1]0101L SA'!$B$128),FALSE)</f>
        <v>22104</v>
      </c>
      <c r="I14" s="33"/>
      <c r="J14" s="93" t="s">
        <v>20</v>
      </c>
      <c r="K14" s="91">
        <f t="shared" si="1"/>
        <v>111.93255373554302</v>
      </c>
      <c r="L14" s="91">
        <f t="shared" si="0"/>
        <v>111.89687725506865</v>
      </c>
      <c r="M14" s="91">
        <f t="shared" si="2"/>
        <v>117.62564077995495</v>
      </c>
      <c r="N14" s="91">
        <f t="shared" si="2"/>
        <v>104.86632668047544</v>
      </c>
      <c r="O14" s="91">
        <f t="shared" si="2"/>
        <v>109.33303010777142</v>
      </c>
      <c r="P14" s="91">
        <f t="shared" si="2"/>
        <v>108.93982779779301</v>
      </c>
      <c r="Q14" s="114"/>
    </row>
    <row r="15" spans="1:17" x14ac:dyDescent="0.2">
      <c r="A15" s="148" t="s">
        <v>178</v>
      </c>
      <c r="B15" s="93" t="s">
        <v>21</v>
      </c>
      <c r="C15" s="91">
        <f>VLOOKUP($A15,'[1]0101L SA'!$A$17:$RAD$10000,COLUMN('[1]0101L SA'!$H$128),FALSE)</f>
        <v>2844.2</v>
      </c>
      <c r="D15" s="91">
        <f>VLOOKUP($A15,'[1]0101L SA'!$A$17:$RAD$10000,COLUMN('[1]0101L SA'!$K$128),FALSE)</f>
        <v>5810.2</v>
      </c>
      <c r="E15" s="91">
        <f>VLOOKUP($A15,'[1]0101L SA'!$A$17:$RAD$10000,COLUMN('[1]0101L SA'!$Q$128),FALSE)</f>
        <v>1263</v>
      </c>
      <c r="F15" s="91">
        <f>VLOOKUP($A15,'[1]0101L SA'!$A$17:$RAD$10000,COLUMN('[1]0101L SA'!$T$128),FALSE)+VLOOKUP($A15,'[1]0101L SA'!$A$17:$RAD$10000,COLUMN('[1]0101L SA'!$W$128),FALSE)+VLOOKUP($A15,'[1]0101L SA'!$A$17:$RAD$10000,COLUMN('[1]0101L SA'!$Z$128),FALSE)+VLOOKUP($A15,'[1]0101L SA'!$A$17:$RAD$10000,COLUMN('[1]0101L SA'!$AC$128),FALSE)+VLOOKUP($A15,'[1]0101L SA'!$A$17:$RAD$10000,COLUMN('[1]0101L SA'!$AF$128),FALSE)+VLOOKUP($A15,'[1]0101L SA'!$A$17:$RAD$10000,COLUMN('[1]0101L SA'!$AI$128),FALSE)+VLOOKUP($A15,'[1]0101L SA'!$A$17:$RAD$10000,COLUMN('[1]0101L SA'!$AL$128),FALSE)</f>
        <v>10400.800000000001</v>
      </c>
      <c r="G15" s="91">
        <f>VLOOKUP($A15,'[1]0101L SA'!$A$17:$RAD$10000,COLUMN('[1]0101L SA'!$AU$128),FALSE)</f>
        <v>2205.7999999999997</v>
      </c>
      <c r="H15" s="92">
        <f>VLOOKUP($A15,'[1]0101L SA'!$A$17:$RAD$10000,COLUMN('[1]0101L SA'!$B$128),FALSE)</f>
        <v>22334.9</v>
      </c>
      <c r="I15" s="33"/>
      <c r="J15" s="93" t="s">
        <v>21</v>
      </c>
      <c r="K15" s="91">
        <f t="shared" si="1"/>
        <v>121.71996533535898</v>
      </c>
      <c r="L15" s="91">
        <f t="shared" si="0"/>
        <v>114.87035517640196</v>
      </c>
      <c r="M15" s="91">
        <f t="shared" si="2"/>
        <v>121.01758252287644</v>
      </c>
      <c r="N15" s="91">
        <f t="shared" si="2"/>
        <v>105.34642634673529</v>
      </c>
      <c r="O15" s="91">
        <f t="shared" si="2"/>
        <v>111.47582407863648</v>
      </c>
      <c r="P15" s="91">
        <f t="shared" si="2"/>
        <v>110.07782120344405</v>
      </c>
      <c r="Q15" s="114"/>
    </row>
    <row r="16" spans="1:17" x14ac:dyDescent="0.2">
      <c r="A16" s="148" t="s">
        <v>179</v>
      </c>
      <c r="B16" s="93" t="s">
        <v>22</v>
      </c>
      <c r="C16" s="91">
        <f>VLOOKUP($A16,'[1]0101L SA'!$A$17:$RAD$10000,COLUMN('[1]0101L SA'!$H$128),FALSE)</f>
        <v>2611</v>
      </c>
      <c r="D16" s="91">
        <f>VLOOKUP($A16,'[1]0101L SA'!$A$17:$RAD$10000,COLUMN('[1]0101L SA'!$K$128),FALSE)</f>
        <v>5869.5</v>
      </c>
      <c r="E16" s="91">
        <f>VLOOKUP($A16,'[1]0101L SA'!$A$17:$RAD$10000,COLUMN('[1]0101L SA'!$Q$128),FALSE)</f>
        <v>1277.2</v>
      </c>
      <c r="F16" s="91">
        <f>VLOOKUP($A16,'[1]0101L SA'!$A$17:$RAD$10000,COLUMN('[1]0101L SA'!$T$128),FALSE)+VLOOKUP($A16,'[1]0101L SA'!$A$17:$RAD$10000,COLUMN('[1]0101L SA'!$W$128),FALSE)+VLOOKUP($A16,'[1]0101L SA'!$A$17:$RAD$10000,COLUMN('[1]0101L SA'!$Z$128),FALSE)+VLOOKUP($A16,'[1]0101L SA'!$A$17:$RAD$10000,COLUMN('[1]0101L SA'!$AC$128),FALSE)+VLOOKUP($A16,'[1]0101L SA'!$A$17:$RAD$10000,COLUMN('[1]0101L SA'!$AF$128),FALSE)+VLOOKUP($A16,'[1]0101L SA'!$A$17:$RAD$10000,COLUMN('[1]0101L SA'!$AI$128),FALSE)+VLOOKUP($A16,'[1]0101L SA'!$A$17:$RAD$10000,COLUMN('[1]0101L SA'!$AL$128),FALSE)</f>
        <v>10589.300000000001</v>
      </c>
      <c r="G16" s="91">
        <f>VLOOKUP($A16,'[1]0101L SA'!$A$17:$RAD$10000,COLUMN('[1]0101L SA'!$AU$128),FALSE)</f>
        <v>2178.7000000000003</v>
      </c>
      <c r="H16" s="92">
        <f>VLOOKUP($A16,'[1]0101L SA'!$A$17:$RAD$10000,COLUMN('[1]0101L SA'!$B$128),FALSE)</f>
        <v>22426.2</v>
      </c>
      <c r="I16" s="33"/>
      <c r="J16" s="93" t="s">
        <v>22</v>
      </c>
      <c r="K16" s="91">
        <f t="shared" si="1"/>
        <v>111.73997239667474</v>
      </c>
      <c r="L16" s="91">
        <f t="shared" si="0"/>
        <v>116.04274374511915</v>
      </c>
      <c r="M16" s="91">
        <f t="shared" si="2"/>
        <v>122.37819192257939</v>
      </c>
      <c r="N16" s="91">
        <f t="shared" si="2"/>
        <v>107.25568345833818</v>
      </c>
      <c r="O16" s="91">
        <f t="shared" si="2"/>
        <v>110.10625529065435</v>
      </c>
      <c r="P16" s="91">
        <f t="shared" si="2"/>
        <v>110.527794343054</v>
      </c>
      <c r="Q16" s="114"/>
    </row>
    <row r="17" spans="1:17" x14ac:dyDescent="0.2">
      <c r="A17" s="148" t="s">
        <v>180</v>
      </c>
      <c r="B17" s="93" t="s">
        <v>23</v>
      </c>
      <c r="C17" s="91">
        <f>VLOOKUP($A17,'[1]0101L SA'!$A$17:$RAD$10000,COLUMN('[1]0101L SA'!$H$128),FALSE)</f>
        <v>2664.1</v>
      </c>
      <c r="D17" s="91">
        <f>VLOOKUP($A17,'[1]0101L SA'!$A$17:$RAD$10000,COLUMN('[1]0101L SA'!$K$128),FALSE)</f>
        <v>5916.5</v>
      </c>
      <c r="E17" s="91">
        <f>VLOOKUP($A17,'[1]0101L SA'!$A$17:$RAD$10000,COLUMN('[1]0101L SA'!$Q$128),FALSE)</f>
        <v>1296.3</v>
      </c>
      <c r="F17" s="91">
        <f>VLOOKUP($A17,'[1]0101L SA'!$A$17:$RAD$10000,COLUMN('[1]0101L SA'!$T$128),FALSE)+VLOOKUP($A17,'[1]0101L SA'!$A$17:$RAD$10000,COLUMN('[1]0101L SA'!$W$128),FALSE)+VLOOKUP($A17,'[1]0101L SA'!$A$17:$RAD$10000,COLUMN('[1]0101L SA'!$Z$128),FALSE)+VLOOKUP($A17,'[1]0101L SA'!$A$17:$RAD$10000,COLUMN('[1]0101L SA'!$AC$128),FALSE)+VLOOKUP($A17,'[1]0101L SA'!$A$17:$RAD$10000,COLUMN('[1]0101L SA'!$AF$128),FALSE)+VLOOKUP($A17,'[1]0101L SA'!$A$17:$RAD$10000,COLUMN('[1]0101L SA'!$AI$128),FALSE)+VLOOKUP($A17,'[1]0101L SA'!$A$17:$RAD$10000,COLUMN('[1]0101L SA'!$AL$128),FALSE)</f>
        <v>10656.1</v>
      </c>
      <c r="G17" s="91">
        <f>VLOOKUP($A17,'[1]0101L SA'!$A$17:$RAD$10000,COLUMN('[1]0101L SA'!$AU$128),FALSE)</f>
        <v>2229.6999999999998</v>
      </c>
      <c r="H17" s="92">
        <f>VLOOKUP($A17,'[1]0101L SA'!$A$17:$RAD$10000,COLUMN('[1]0101L SA'!$B$128),FALSE)</f>
        <v>22820.7</v>
      </c>
      <c r="I17" s="33"/>
      <c r="J17" s="93" t="s">
        <v>23</v>
      </c>
      <c r="K17" s="91">
        <f t="shared" si="1"/>
        <v>114.01243219532027</v>
      </c>
      <c r="L17" s="91">
        <f t="shared" si="0"/>
        <v>116.97195559553582</v>
      </c>
      <c r="M17" s="91">
        <f t="shared" si="2"/>
        <v>124.20830738274324</v>
      </c>
      <c r="N17" s="91">
        <f t="shared" si="2"/>
        <v>107.93227961247651</v>
      </c>
      <c r="O17" s="91">
        <f t="shared" si="2"/>
        <v>112.68367256693071</v>
      </c>
      <c r="P17" s="91">
        <f t="shared" si="2"/>
        <v>112.4720923011715</v>
      </c>
      <c r="Q17" s="114"/>
    </row>
    <row r="18" spans="1:17" x14ac:dyDescent="0.2">
      <c r="A18" s="148" t="s">
        <v>181</v>
      </c>
      <c r="B18" s="93" t="s">
        <v>24</v>
      </c>
      <c r="C18" s="91">
        <f>VLOOKUP($A18,'[1]0101L SA'!$A$17:$RAD$10000,COLUMN('[1]0101L SA'!$H$128),FALSE)</f>
        <v>2794.8</v>
      </c>
      <c r="D18" s="91">
        <f>VLOOKUP($A18,'[1]0101L SA'!$A$17:$RAD$10000,COLUMN('[1]0101L SA'!$K$128),FALSE)</f>
        <v>5912.5</v>
      </c>
      <c r="E18" s="91">
        <f>VLOOKUP($A18,'[1]0101L SA'!$A$17:$RAD$10000,COLUMN('[1]0101L SA'!$Q$128),FALSE)</f>
        <v>1299</v>
      </c>
      <c r="F18" s="91">
        <f>VLOOKUP($A18,'[1]0101L SA'!$A$17:$RAD$10000,COLUMN('[1]0101L SA'!$T$128),FALSE)+VLOOKUP($A18,'[1]0101L SA'!$A$17:$RAD$10000,COLUMN('[1]0101L SA'!$W$128),FALSE)+VLOOKUP($A18,'[1]0101L SA'!$A$17:$RAD$10000,COLUMN('[1]0101L SA'!$Z$128),FALSE)+VLOOKUP($A18,'[1]0101L SA'!$A$17:$RAD$10000,COLUMN('[1]0101L SA'!$AC$128),FALSE)+VLOOKUP($A18,'[1]0101L SA'!$A$17:$RAD$10000,COLUMN('[1]0101L SA'!$AF$128),FALSE)+VLOOKUP($A18,'[1]0101L SA'!$A$17:$RAD$10000,COLUMN('[1]0101L SA'!$AI$128),FALSE)+VLOOKUP($A18,'[1]0101L SA'!$A$17:$RAD$10000,COLUMN('[1]0101L SA'!$AL$128),FALSE)</f>
        <v>10072.500000000002</v>
      </c>
      <c r="G18" s="91">
        <f>VLOOKUP($A18,'[1]0101L SA'!$A$17:$RAD$10000,COLUMN('[1]0101L SA'!$AU$128),FALSE)</f>
        <v>2335.8000000000002</v>
      </c>
      <c r="H18" s="92">
        <f>VLOOKUP($A18,'[1]0101L SA'!$A$17:$RAD$10000,COLUMN('[1]0101L SA'!$B$128),FALSE)</f>
        <v>22441.3</v>
      </c>
      <c r="I18" s="33"/>
      <c r="J18" s="93" t="s">
        <v>24</v>
      </c>
      <c r="K18" s="91">
        <f t="shared" si="1"/>
        <v>119.6058501931163</v>
      </c>
      <c r="L18" s="91">
        <f t="shared" si="0"/>
        <v>116.89287373592589</v>
      </c>
      <c r="M18" s="91">
        <f t="shared" si="2"/>
        <v>124.46701480381353</v>
      </c>
      <c r="N18" s="91">
        <f t="shared" si="2"/>
        <v>102.02117908021413</v>
      </c>
      <c r="O18" s="91">
        <f t="shared" si="2"/>
        <v>118.04571125345866</v>
      </c>
      <c r="P18" s="91">
        <f t="shared" si="2"/>
        <v>110.60221487326329</v>
      </c>
      <c r="Q18" s="114"/>
    </row>
    <row r="19" spans="1:17" x14ac:dyDescent="0.2">
      <c r="A19" s="148" t="s">
        <v>182</v>
      </c>
      <c r="B19" s="93" t="s">
        <v>25</v>
      </c>
      <c r="C19" s="91">
        <f>VLOOKUP($A19,'[1]0101L SA'!$A$17:$RAD$10000,COLUMN('[1]0101L SA'!$H$128),FALSE)</f>
        <v>2886.2</v>
      </c>
      <c r="D19" s="91">
        <f>VLOOKUP($A19,'[1]0101L SA'!$A$17:$RAD$10000,COLUMN('[1]0101L SA'!$K$128),FALSE)</f>
        <v>6050.9</v>
      </c>
      <c r="E19" s="91">
        <f>VLOOKUP($A19,'[1]0101L SA'!$A$17:$RAD$10000,COLUMN('[1]0101L SA'!$Q$128),FALSE)</f>
        <v>1336.9</v>
      </c>
      <c r="F19" s="91">
        <f>VLOOKUP($A19,'[1]0101L SA'!$A$17:$RAD$10000,COLUMN('[1]0101L SA'!$T$128),FALSE)+VLOOKUP($A19,'[1]0101L SA'!$A$17:$RAD$10000,COLUMN('[1]0101L SA'!$W$128),FALSE)+VLOOKUP($A19,'[1]0101L SA'!$A$17:$RAD$10000,COLUMN('[1]0101L SA'!$Z$128),FALSE)+VLOOKUP($A19,'[1]0101L SA'!$A$17:$RAD$10000,COLUMN('[1]0101L SA'!$AC$128),FALSE)+VLOOKUP($A19,'[1]0101L SA'!$A$17:$RAD$10000,COLUMN('[1]0101L SA'!$AF$128),FALSE)+VLOOKUP($A19,'[1]0101L SA'!$A$17:$RAD$10000,COLUMN('[1]0101L SA'!$AI$128),FALSE)+VLOOKUP($A19,'[1]0101L SA'!$A$17:$RAD$10000,COLUMN('[1]0101L SA'!$AL$128),FALSE)</f>
        <v>10467.9</v>
      </c>
      <c r="G19" s="91">
        <f>VLOOKUP($A19,'[1]0101L SA'!$A$17:$RAD$10000,COLUMN('[1]0101L SA'!$AU$128),FALSE)</f>
        <v>2214.1999999999998</v>
      </c>
      <c r="H19" s="92">
        <f>VLOOKUP($A19,'[1]0101L SA'!$A$17:$RAD$10000,COLUMN('[1]0101L SA'!$B$128),FALSE)</f>
        <v>22744.7</v>
      </c>
      <c r="I19" s="33"/>
      <c r="J19" s="93" t="s">
        <v>25</v>
      </c>
      <c r="K19" s="91">
        <f t="shared" si="1"/>
        <v>123.51739116479612</v>
      </c>
      <c r="L19" s="91">
        <f t="shared" si="0"/>
        <v>119.62910607842943</v>
      </c>
      <c r="M19" s="91">
        <f t="shared" si="2"/>
        <v>128.09850045513343</v>
      </c>
      <c r="N19" s="91">
        <f t="shared" si="2"/>
        <v>106.02606110635624</v>
      </c>
      <c r="O19" s="91">
        <f t="shared" si="2"/>
        <v>111.90033986531729</v>
      </c>
      <c r="P19" s="91">
        <f t="shared" si="2"/>
        <v>112.09752539415774</v>
      </c>
      <c r="Q19" s="114"/>
    </row>
    <row r="20" spans="1:17" x14ac:dyDescent="0.2">
      <c r="A20" s="148" t="s">
        <v>183</v>
      </c>
      <c r="B20" s="93" t="s">
        <v>26</v>
      </c>
      <c r="C20" s="91">
        <f>VLOOKUP($A20,'[1]0101L SA'!$A$17:$RAD$10000,COLUMN('[1]0101L SA'!$H$128),FALSE)</f>
        <v>2749.6</v>
      </c>
      <c r="D20" s="91">
        <f>VLOOKUP($A20,'[1]0101L SA'!$A$17:$RAD$10000,COLUMN('[1]0101L SA'!$K$128),FALSE)</f>
        <v>6174.5</v>
      </c>
      <c r="E20" s="91">
        <f>VLOOKUP($A20,'[1]0101L SA'!$A$17:$RAD$10000,COLUMN('[1]0101L SA'!$Q$128),FALSE)</f>
        <v>1350.5</v>
      </c>
      <c r="F20" s="91">
        <f>VLOOKUP($A20,'[1]0101L SA'!$A$17:$RAD$10000,COLUMN('[1]0101L SA'!$T$128),FALSE)+VLOOKUP($A20,'[1]0101L SA'!$A$17:$RAD$10000,COLUMN('[1]0101L SA'!$W$128),FALSE)+VLOOKUP($A20,'[1]0101L SA'!$A$17:$RAD$10000,COLUMN('[1]0101L SA'!$Z$128),FALSE)+VLOOKUP($A20,'[1]0101L SA'!$A$17:$RAD$10000,COLUMN('[1]0101L SA'!$AC$128),FALSE)+VLOOKUP($A20,'[1]0101L SA'!$A$17:$RAD$10000,COLUMN('[1]0101L SA'!$AF$128),FALSE)+VLOOKUP($A20,'[1]0101L SA'!$A$17:$RAD$10000,COLUMN('[1]0101L SA'!$AI$128),FALSE)+VLOOKUP($A20,'[1]0101L SA'!$A$17:$RAD$10000,COLUMN('[1]0101L SA'!$AL$128),FALSE)</f>
        <v>10729.699999999999</v>
      </c>
      <c r="G20" s="91">
        <f>VLOOKUP($A20,'[1]0101L SA'!$A$17:$RAD$10000,COLUMN('[1]0101L SA'!$AU$128),FALSE)</f>
        <v>2314.1</v>
      </c>
      <c r="H20" s="92">
        <f>VLOOKUP($A20,'[1]0101L SA'!$A$17:$RAD$10000,COLUMN('[1]0101L SA'!$B$128),FALSE)</f>
        <v>23245.5</v>
      </c>
      <c r="I20" s="33"/>
      <c r="J20" s="93" t="s">
        <v>26</v>
      </c>
      <c r="K20" s="91">
        <f t="shared" si="1"/>
        <v>117.67147763381726</v>
      </c>
      <c r="L20" s="91">
        <f t="shared" si="0"/>
        <v>122.07273554037623</v>
      </c>
      <c r="M20" s="91">
        <f t="shared" si="2"/>
        <v>129.40161931682076</v>
      </c>
      <c r="N20" s="91">
        <f t="shared" si="2"/>
        <v>108.6777508242217</v>
      </c>
      <c r="O20" s="91">
        <f t="shared" si="2"/>
        <v>116.94904547119988</v>
      </c>
      <c r="P20" s="91">
        <f t="shared" si="2"/>
        <v>114.56572417090108</v>
      </c>
      <c r="Q20" s="114"/>
    </row>
    <row r="21" spans="1:17" x14ac:dyDescent="0.2">
      <c r="A21" s="148" t="s">
        <v>184</v>
      </c>
      <c r="B21" s="93" t="s">
        <v>27</v>
      </c>
      <c r="C21" s="91">
        <f>VLOOKUP($A21,'[1]0101L SA'!$A$17:$RAD$10000,COLUMN('[1]0101L SA'!$H$128),FALSE)</f>
        <v>2814.4</v>
      </c>
      <c r="D21" s="91">
        <f>VLOOKUP($A21,'[1]0101L SA'!$A$17:$RAD$10000,COLUMN('[1]0101L SA'!$K$128),FALSE)</f>
        <v>6224.1</v>
      </c>
      <c r="E21" s="91">
        <f>VLOOKUP($A21,'[1]0101L SA'!$A$17:$RAD$10000,COLUMN('[1]0101L SA'!$Q$128),FALSE)</f>
        <v>1372.4</v>
      </c>
      <c r="F21" s="91">
        <f>VLOOKUP($A21,'[1]0101L SA'!$A$17:$RAD$10000,COLUMN('[1]0101L SA'!$T$128),FALSE)+VLOOKUP($A21,'[1]0101L SA'!$A$17:$RAD$10000,COLUMN('[1]0101L SA'!$W$128),FALSE)+VLOOKUP($A21,'[1]0101L SA'!$A$17:$RAD$10000,COLUMN('[1]0101L SA'!$Z$128),FALSE)+VLOOKUP($A21,'[1]0101L SA'!$A$17:$RAD$10000,COLUMN('[1]0101L SA'!$AC$128),FALSE)+VLOOKUP($A21,'[1]0101L SA'!$A$17:$RAD$10000,COLUMN('[1]0101L SA'!$AF$128),FALSE)+VLOOKUP($A21,'[1]0101L SA'!$A$17:$RAD$10000,COLUMN('[1]0101L SA'!$AI$128),FALSE)+VLOOKUP($A21,'[1]0101L SA'!$A$17:$RAD$10000,COLUMN('[1]0101L SA'!$AL$128),FALSE)</f>
        <v>10744.7</v>
      </c>
      <c r="G21" s="91">
        <f>VLOOKUP($A21,'[1]0101L SA'!$A$17:$RAD$10000,COLUMN('[1]0101L SA'!$AU$128),FALSE)</f>
        <v>2096.2000000000003</v>
      </c>
      <c r="H21" s="92">
        <f>VLOOKUP($A21,'[1]0101L SA'!$A$17:$RAD$10000,COLUMN('[1]0101L SA'!$B$128),FALSE)</f>
        <v>23295.9</v>
      </c>
      <c r="I21" s="33"/>
      <c r="J21" s="93" t="s">
        <v>27</v>
      </c>
      <c r="K21" s="91">
        <f t="shared" si="1"/>
        <v>120.44464891352027</v>
      </c>
      <c r="L21" s="91">
        <f t="shared" si="0"/>
        <v>123.05335059953934</v>
      </c>
      <c r="M21" s="91">
        <f t="shared" si="2"/>
        <v>131.50002395439085</v>
      </c>
      <c r="N21" s="91">
        <f t="shared" si="2"/>
        <v>108.8296810983546</v>
      </c>
      <c r="O21" s="91">
        <f t="shared" si="2"/>
        <v>105.93690381432488</v>
      </c>
      <c r="P21" s="91">
        <f t="shared" si="2"/>
        <v>114.81412117239442</v>
      </c>
      <c r="Q21" s="114"/>
    </row>
    <row r="22" spans="1:17" x14ac:dyDescent="0.2">
      <c r="A22" s="148" t="s">
        <v>185</v>
      </c>
      <c r="B22" s="93" t="s">
        <v>28</v>
      </c>
      <c r="C22" s="91">
        <f>VLOOKUP($A22,'[1]0101L SA'!$A$17:$RAD$10000,COLUMN('[1]0101L SA'!$H$128),FALSE)</f>
        <v>2963.4</v>
      </c>
      <c r="D22" s="91">
        <f>VLOOKUP($A22,'[1]0101L SA'!$A$17:$RAD$10000,COLUMN('[1]0101L SA'!$K$128),FALSE)</f>
        <v>6358.7</v>
      </c>
      <c r="E22" s="91">
        <f>VLOOKUP($A22,'[1]0101L SA'!$A$17:$RAD$10000,COLUMN('[1]0101L SA'!$Q$128),FALSE)</f>
        <v>1411.3</v>
      </c>
      <c r="F22" s="91">
        <f>VLOOKUP($A22,'[1]0101L SA'!$A$17:$RAD$10000,COLUMN('[1]0101L SA'!$T$128),FALSE)+VLOOKUP($A22,'[1]0101L SA'!$A$17:$RAD$10000,COLUMN('[1]0101L SA'!$W$128),FALSE)+VLOOKUP($A22,'[1]0101L SA'!$A$17:$RAD$10000,COLUMN('[1]0101L SA'!$Z$128),FALSE)+VLOOKUP($A22,'[1]0101L SA'!$A$17:$RAD$10000,COLUMN('[1]0101L SA'!$AC$128),FALSE)+VLOOKUP($A22,'[1]0101L SA'!$A$17:$RAD$10000,COLUMN('[1]0101L SA'!$AF$128),FALSE)+VLOOKUP($A22,'[1]0101L SA'!$A$17:$RAD$10000,COLUMN('[1]0101L SA'!$AI$128),FALSE)+VLOOKUP($A22,'[1]0101L SA'!$A$17:$RAD$10000,COLUMN('[1]0101L SA'!$AL$128),FALSE)</f>
        <v>10978.300000000001</v>
      </c>
      <c r="G22" s="91">
        <f>VLOOKUP($A22,'[1]0101L SA'!$A$17:$RAD$10000,COLUMN('[1]0101L SA'!$AU$128),FALSE)</f>
        <v>2353.4</v>
      </c>
      <c r="H22" s="92">
        <f>VLOOKUP($A22,'[1]0101L SA'!$A$17:$RAD$10000,COLUMN('[1]0101L SA'!$B$128),FALSE)</f>
        <v>24371.3</v>
      </c>
      <c r="I22" s="33"/>
      <c r="J22" s="93" t="s">
        <v>28</v>
      </c>
      <c r="K22" s="91">
        <f t="shared" si="1"/>
        <v>126.8212310227139</v>
      </c>
      <c r="L22" s="91">
        <f t="shared" ref="L22:L85" si="3">D22/(SUM(D$6:D$9)/4)*100</f>
        <v>125.71445517541345</v>
      </c>
      <c r="M22" s="91">
        <f t="shared" si="2"/>
        <v>135.22732716907007</v>
      </c>
      <c r="N22" s="91">
        <f t="shared" si="2"/>
        <v>111.19574190085031</v>
      </c>
      <c r="O22" s="91">
        <f t="shared" si="2"/>
        <v>118.93517290174228</v>
      </c>
      <c r="P22" s="91">
        <f t="shared" si="2"/>
        <v>120.11424290663919</v>
      </c>
      <c r="Q22" s="114"/>
    </row>
    <row r="23" spans="1:17" x14ac:dyDescent="0.2">
      <c r="A23" s="148" t="s">
        <v>186</v>
      </c>
      <c r="B23" s="93" t="s">
        <v>29</v>
      </c>
      <c r="C23" s="91">
        <f>VLOOKUP($A23,'[1]0101L SA'!$A$17:$RAD$10000,COLUMN('[1]0101L SA'!$H$128),FALSE)</f>
        <v>3042.1</v>
      </c>
      <c r="D23" s="91">
        <f>VLOOKUP($A23,'[1]0101L SA'!$A$17:$RAD$10000,COLUMN('[1]0101L SA'!$K$128),FALSE)</f>
        <v>6451.6</v>
      </c>
      <c r="E23" s="91">
        <f>VLOOKUP($A23,'[1]0101L SA'!$A$17:$RAD$10000,COLUMN('[1]0101L SA'!$Q$128),FALSE)</f>
        <v>1465.6</v>
      </c>
      <c r="F23" s="91">
        <f>VLOOKUP($A23,'[1]0101L SA'!$A$17:$RAD$10000,COLUMN('[1]0101L SA'!$T$128),FALSE)+VLOOKUP($A23,'[1]0101L SA'!$A$17:$RAD$10000,COLUMN('[1]0101L SA'!$W$128),FALSE)+VLOOKUP($A23,'[1]0101L SA'!$A$17:$RAD$10000,COLUMN('[1]0101L SA'!$Z$128),FALSE)+VLOOKUP($A23,'[1]0101L SA'!$A$17:$RAD$10000,COLUMN('[1]0101L SA'!$AC$128),FALSE)+VLOOKUP($A23,'[1]0101L SA'!$A$17:$RAD$10000,COLUMN('[1]0101L SA'!$AF$128),FALSE)+VLOOKUP($A23,'[1]0101L SA'!$A$17:$RAD$10000,COLUMN('[1]0101L SA'!$AI$128),FALSE)+VLOOKUP($A23,'[1]0101L SA'!$A$17:$RAD$10000,COLUMN('[1]0101L SA'!$AL$128),FALSE)</f>
        <v>11643.900000000001</v>
      </c>
      <c r="G23" s="91">
        <f>VLOOKUP($A23,'[1]0101L SA'!$A$17:$RAD$10000,COLUMN('[1]0101L SA'!$AU$128),FALSE)</f>
        <v>2370.8000000000002</v>
      </c>
      <c r="H23" s="92">
        <f>VLOOKUP($A23,'[1]0101L SA'!$A$17:$RAD$10000,COLUMN('[1]0101L SA'!$B$128),FALSE)</f>
        <v>24812.2</v>
      </c>
      <c r="I23" s="33"/>
      <c r="J23" s="93" t="s">
        <v>29</v>
      </c>
      <c r="K23" s="91">
        <f t="shared" si="1"/>
        <v>130.18926466025439</v>
      </c>
      <c r="L23" s="91">
        <f t="shared" si="3"/>
        <v>127.55113136485406</v>
      </c>
      <c r="M23" s="91">
        <f t="shared" si="2"/>
        <v>140.43022085948351</v>
      </c>
      <c r="N23" s="91">
        <f t="shared" si="2"/>
        <v>117.93739459837234</v>
      </c>
      <c r="O23" s="91">
        <f t="shared" si="2"/>
        <v>119.8145270312954</v>
      </c>
      <c r="P23" s="91">
        <f t="shared" si="2"/>
        <v>122.28722381851247</v>
      </c>
      <c r="Q23" s="114"/>
    </row>
    <row r="24" spans="1:17" x14ac:dyDescent="0.2">
      <c r="A24" s="148" t="s">
        <v>187</v>
      </c>
      <c r="B24" s="93" t="s">
        <v>30</v>
      </c>
      <c r="C24" s="91">
        <f>VLOOKUP($A24,'[1]0101L SA'!$A$17:$RAD$10000,COLUMN('[1]0101L SA'!$H$128),FALSE)</f>
        <v>3421.6</v>
      </c>
      <c r="D24" s="91">
        <f>VLOOKUP($A24,'[1]0101L SA'!$A$17:$RAD$10000,COLUMN('[1]0101L SA'!$K$128),FALSE)</f>
        <v>6629.4</v>
      </c>
      <c r="E24" s="91">
        <f>VLOOKUP($A24,'[1]0101L SA'!$A$17:$RAD$10000,COLUMN('[1]0101L SA'!$Q$128),FALSE)</f>
        <v>1486.8</v>
      </c>
      <c r="F24" s="91">
        <f>VLOOKUP($A24,'[1]0101L SA'!$A$17:$RAD$10000,COLUMN('[1]0101L SA'!$T$128),FALSE)+VLOOKUP($A24,'[1]0101L SA'!$A$17:$RAD$10000,COLUMN('[1]0101L SA'!$W$128),FALSE)+VLOOKUP($A24,'[1]0101L SA'!$A$17:$RAD$10000,COLUMN('[1]0101L SA'!$Z$128),FALSE)+VLOOKUP($A24,'[1]0101L SA'!$A$17:$RAD$10000,COLUMN('[1]0101L SA'!$AC$128),FALSE)+VLOOKUP($A24,'[1]0101L SA'!$A$17:$RAD$10000,COLUMN('[1]0101L SA'!$AF$128),FALSE)+VLOOKUP($A24,'[1]0101L SA'!$A$17:$RAD$10000,COLUMN('[1]0101L SA'!$AI$128),FALSE)+VLOOKUP($A24,'[1]0101L SA'!$A$17:$RAD$10000,COLUMN('[1]0101L SA'!$AL$128),FALSE)</f>
        <v>11574.2</v>
      </c>
      <c r="G24" s="91">
        <f>VLOOKUP($A24,'[1]0101L SA'!$A$17:$RAD$10000,COLUMN('[1]0101L SA'!$AU$128),FALSE)</f>
        <v>2462.1</v>
      </c>
      <c r="H24" s="92">
        <f>VLOOKUP($A24,'[1]0101L SA'!$A$17:$RAD$10000,COLUMN('[1]0101L SA'!$B$128),FALSE)</f>
        <v>25673.8</v>
      </c>
      <c r="I24" s="33"/>
      <c r="J24" s="93" t="s">
        <v>30</v>
      </c>
      <c r="K24" s="91">
        <f t="shared" si="1"/>
        <v>146.4302909048113</v>
      </c>
      <c r="L24" s="91">
        <f t="shared" si="3"/>
        <v>131.06632002451536</v>
      </c>
      <c r="M24" s="91">
        <f t="shared" si="2"/>
        <v>142.46155320270205</v>
      </c>
      <c r="N24" s="91">
        <f t="shared" si="2"/>
        <v>117.23142525790165</v>
      </c>
      <c r="O24" s="91">
        <f t="shared" si="2"/>
        <v>124.42860933176665</v>
      </c>
      <c r="P24" s="91">
        <f t="shared" si="2"/>
        <v>126.53362970118431</v>
      </c>
      <c r="Q24" s="114"/>
    </row>
    <row r="25" spans="1:17" x14ac:dyDescent="0.2">
      <c r="A25" s="148" t="s">
        <v>188</v>
      </c>
      <c r="B25" s="93" t="s">
        <v>31</v>
      </c>
      <c r="C25" s="91">
        <f>VLOOKUP($A25,'[1]0101L SA'!$A$17:$RAD$10000,COLUMN('[1]0101L SA'!$H$128),FALSE)</f>
        <v>3392.8</v>
      </c>
      <c r="D25" s="91">
        <f>VLOOKUP($A25,'[1]0101L SA'!$A$17:$RAD$10000,COLUMN('[1]0101L SA'!$K$128),FALSE)</f>
        <v>6714.6</v>
      </c>
      <c r="E25" s="91">
        <f>VLOOKUP($A25,'[1]0101L SA'!$A$17:$RAD$10000,COLUMN('[1]0101L SA'!$Q$128),FALSE)</f>
        <v>1487</v>
      </c>
      <c r="F25" s="91">
        <f>VLOOKUP($A25,'[1]0101L SA'!$A$17:$RAD$10000,COLUMN('[1]0101L SA'!$T$128),FALSE)+VLOOKUP($A25,'[1]0101L SA'!$A$17:$RAD$10000,COLUMN('[1]0101L SA'!$W$128),FALSE)+VLOOKUP($A25,'[1]0101L SA'!$A$17:$RAD$10000,COLUMN('[1]0101L SA'!$Z$128),FALSE)+VLOOKUP($A25,'[1]0101L SA'!$A$17:$RAD$10000,COLUMN('[1]0101L SA'!$AC$128),FALSE)+VLOOKUP($A25,'[1]0101L SA'!$A$17:$RAD$10000,COLUMN('[1]0101L SA'!$AF$128),FALSE)+VLOOKUP($A25,'[1]0101L SA'!$A$17:$RAD$10000,COLUMN('[1]0101L SA'!$AI$128),FALSE)+VLOOKUP($A25,'[1]0101L SA'!$A$17:$RAD$10000,COLUMN('[1]0101L SA'!$AL$128),FALSE)</f>
        <v>11895.6</v>
      </c>
      <c r="G25" s="91">
        <f>VLOOKUP($A25,'[1]0101L SA'!$A$17:$RAD$10000,COLUMN('[1]0101L SA'!$AU$128),FALSE)</f>
        <v>2608.5</v>
      </c>
      <c r="H25" s="92">
        <f>VLOOKUP($A25,'[1]0101L SA'!$A$17:$RAD$10000,COLUMN('[1]0101L SA'!$B$128),FALSE)</f>
        <v>26063.8</v>
      </c>
      <c r="I25" s="33"/>
      <c r="J25" s="93" t="s">
        <v>31</v>
      </c>
      <c r="K25" s="91">
        <f t="shared" si="1"/>
        <v>145.19777033605442</v>
      </c>
      <c r="L25" s="91">
        <f t="shared" si="3"/>
        <v>132.75076363420686</v>
      </c>
      <c r="M25" s="91">
        <f t="shared" si="2"/>
        <v>142.48071671537392</v>
      </c>
      <c r="N25" s="91">
        <f t="shared" si="2"/>
        <v>120.48678459832168</v>
      </c>
      <c r="O25" s="91">
        <f t="shared" si="2"/>
        <v>131.82731304248946</v>
      </c>
      <c r="P25" s="91">
        <f t="shared" si="2"/>
        <v>128.45574935559705</v>
      </c>
      <c r="Q25" s="114"/>
    </row>
    <row r="26" spans="1:17" x14ac:dyDescent="0.2">
      <c r="A26" s="148" t="s">
        <v>189</v>
      </c>
      <c r="B26" s="93" t="s">
        <v>32</v>
      </c>
      <c r="C26" s="91">
        <f>VLOOKUP($A26,'[1]0101L SA'!$A$17:$RAD$10000,COLUMN('[1]0101L SA'!$H$128),FALSE)</f>
        <v>2979.3</v>
      </c>
      <c r="D26" s="91">
        <f>VLOOKUP($A26,'[1]0101L SA'!$A$17:$RAD$10000,COLUMN('[1]0101L SA'!$K$128),FALSE)</f>
        <v>6675.6</v>
      </c>
      <c r="E26" s="91">
        <f>VLOOKUP($A26,'[1]0101L SA'!$A$17:$RAD$10000,COLUMN('[1]0101L SA'!$Q$128),FALSE)</f>
        <v>1428.5</v>
      </c>
      <c r="F26" s="91">
        <f>VLOOKUP($A26,'[1]0101L SA'!$A$17:$RAD$10000,COLUMN('[1]0101L SA'!$T$128),FALSE)+VLOOKUP($A26,'[1]0101L SA'!$A$17:$RAD$10000,COLUMN('[1]0101L SA'!$W$128),FALSE)+VLOOKUP($A26,'[1]0101L SA'!$A$17:$RAD$10000,COLUMN('[1]0101L SA'!$Z$128),FALSE)+VLOOKUP($A26,'[1]0101L SA'!$A$17:$RAD$10000,COLUMN('[1]0101L SA'!$AC$128),FALSE)+VLOOKUP($A26,'[1]0101L SA'!$A$17:$RAD$10000,COLUMN('[1]0101L SA'!$AF$128),FALSE)+VLOOKUP($A26,'[1]0101L SA'!$A$17:$RAD$10000,COLUMN('[1]0101L SA'!$AI$128),FALSE)+VLOOKUP($A26,'[1]0101L SA'!$A$17:$RAD$10000,COLUMN('[1]0101L SA'!$AL$128),FALSE)</f>
        <v>12272.000000000002</v>
      </c>
      <c r="G26" s="91">
        <f>VLOOKUP($A26,'[1]0101L SA'!$A$17:$RAD$10000,COLUMN('[1]0101L SA'!$AU$128),FALSE)</f>
        <v>2716</v>
      </c>
      <c r="H26" s="92">
        <f>VLOOKUP($A26,'[1]0101L SA'!$A$17:$RAD$10000,COLUMN('[1]0101L SA'!$B$128),FALSE)</f>
        <v>26170.400000000001</v>
      </c>
      <c r="I26" s="33"/>
      <c r="J26" s="93" t="s">
        <v>32</v>
      </c>
      <c r="K26" s="91">
        <f t="shared" si="1"/>
        <v>127.50168508671509</v>
      </c>
      <c r="L26" s="91">
        <f t="shared" si="3"/>
        <v>131.97971550301006</v>
      </c>
      <c r="M26" s="91">
        <f t="shared" si="2"/>
        <v>136.87538925885116</v>
      </c>
      <c r="N26" s="91">
        <f t="shared" si="2"/>
        <v>124.2992216105622</v>
      </c>
      <c r="O26" s="91">
        <f t="shared" si="2"/>
        <v>137.26010436013087</v>
      </c>
      <c r="P26" s="91">
        <f t="shared" si="2"/>
        <v>128.9811287278032</v>
      </c>
      <c r="Q26" s="114"/>
    </row>
    <row r="27" spans="1:17" x14ac:dyDescent="0.2">
      <c r="A27" s="148" t="s">
        <v>190</v>
      </c>
      <c r="B27" s="93" t="s">
        <v>33</v>
      </c>
      <c r="C27" s="91">
        <f>VLOOKUP($A27,'[1]0101L SA'!$A$17:$RAD$10000,COLUMN('[1]0101L SA'!$H$128),FALSE)</f>
        <v>2881.4</v>
      </c>
      <c r="D27" s="91">
        <f>VLOOKUP($A27,'[1]0101L SA'!$A$17:$RAD$10000,COLUMN('[1]0101L SA'!$K$128),FALSE)</f>
        <v>6651.3</v>
      </c>
      <c r="E27" s="91">
        <f>VLOOKUP($A27,'[1]0101L SA'!$A$17:$RAD$10000,COLUMN('[1]0101L SA'!$Q$128),FALSE)</f>
        <v>1579.8</v>
      </c>
      <c r="F27" s="91">
        <f>VLOOKUP($A27,'[1]0101L SA'!$A$17:$RAD$10000,COLUMN('[1]0101L SA'!$T$128),FALSE)+VLOOKUP($A27,'[1]0101L SA'!$A$17:$RAD$10000,COLUMN('[1]0101L SA'!$W$128),FALSE)+VLOOKUP($A27,'[1]0101L SA'!$A$17:$RAD$10000,COLUMN('[1]0101L SA'!$Z$128),FALSE)+VLOOKUP($A27,'[1]0101L SA'!$A$17:$RAD$10000,COLUMN('[1]0101L SA'!$AC$128),FALSE)+VLOOKUP($A27,'[1]0101L SA'!$A$17:$RAD$10000,COLUMN('[1]0101L SA'!$AF$128),FALSE)+VLOOKUP($A27,'[1]0101L SA'!$A$17:$RAD$10000,COLUMN('[1]0101L SA'!$AI$128),FALSE)+VLOOKUP($A27,'[1]0101L SA'!$A$17:$RAD$10000,COLUMN('[1]0101L SA'!$AL$128),FALSE)</f>
        <v>12507.099999999999</v>
      </c>
      <c r="G27" s="91">
        <f>VLOOKUP($A27,'[1]0101L SA'!$A$17:$RAD$10000,COLUMN('[1]0101L SA'!$AU$128),FALSE)</f>
        <v>2560.8000000000002</v>
      </c>
      <c r="H27" s="92">
        <f>VLOOKUP($A27,'[1]0101L SA'!$A$17:$RAD$10000,COLUMN('[1]0101L SA'!$B$128),FALSE)</f>
        <v>26043.5</v>
      </c>
      <c r="I27" s="33"/>
      <c r="J27" s="93" t="s">
        <v>33</v>
      </c>
      <c r="K27" s="91">
        <f t="shared" si="1"/>
        <v>123.31197107000331</v>
      </c>
      <c r="L27" s="91">
        <f t="shared" si="3"/>
        <v>131.49929320587975</v>
      </c>
      <c r="M27" s="91">
        <f t="shared" si="2"/>
        <v>151.37258659512287</v>
      </c>
      <c r="N27" s="91">
        <f t="shared" si="2"/>
        <v>126.68047544047116</v>
      </c>
      <c r="O27" s="91">
        <f t="shared" si="2"/>
        <v>129.41666982526627</v>
      </c>
      <c r="P27" s="91">
        <f t="shared" si="2"/>
        <v>128.3557005633289</v>
      </c>
      <c r="Q27" s="114"/>
    </row>
    <row r="28" spans="1:17" x14ac:dyDescent="0.2">
      <c r="A28" s="148" t="s">
        <v>191</v>
      </c>
      <c r="B28" s="93" t="s">
        <v>34</v>
      </c>
      <c r="C28" s="91">
        <f>VLOOKUP($A28,'[1]0101L SA'!$A$17:$RAD$10000,COLUMN('[1]0101L SA'!$H$128),FALSE)</f>
        <v>2780</v>
      </c>
      <c r="D28" s="91">
        <f>VLOOKUP($A28,'[1]0101L SA'!$A$17:$RAD$10000,COLUMN('[1]0101L SA'!$K$128),FALSE)</f>
        <v>6720.4</v>
      </c>
      <c r="E28" s="91">
        <f>VLOOKUP($A28,'[1]0101L SA'!$A$17:$RAD$10000,COLUMN('[1]0101L SA'!$Q$128),FALSE)</f>
        <v>1656.6</v>
      </c>
      <c r="F28" s="91">
        <f>VLOOKUP($A28,'[1]0101L SA'!$A$17:$RAD$10000,COLUMN('[1]0101L SA'!$T$128),FALSE)+VLOOKUP($A28,'[1]0101L SA'!$A$17:$RAD$10000,COLUMN('[1]0101L SA'!$W$128),FALSE)+VLOOKUP($A28,'[1]0101L SA'!$A$17:$RAD$10000,COLUMN('[1]0101L SA'!$Z$128),FALSE)+VLOOKUP($A28,'[1]0101L SA'!$A$17:$RAD$10000,COLUMN('[1]0101L SA'!$AC$128),FALSE)+VLOOKUP($A28,'[1]0101L SA'!$A$17:$RAD$10000,COLUMN('[1]0101L SA'!$AF$128),FALSE)+VLOOKUP($A28,'[1]0101L SA'!$A$17:$RAD$10000,COLUMN('[1]0101L SA'!$AI$128),FALSE)+VLOOKUP($A28,'[1]0101L SA'!$A$17:$RAD$10000,COLUMN('[1]0101L SA'!$AL$128),FALSE)</f>
        <v>12845.8</v>
      </c>
      <c r="G28" s="91">
        <f>VLOOKUP($A28,'[1]0101L SA'!$A$17:$RAD$10000,COLUMN('[1]0101L SA'!$AU$128),FALSE)</f>
        <v>2750.2999999999997</v>
      </c>
      <c r="H28" s="92">
        <f>VLOOKUP($A28,'[1]0101L SA'!$A$17:$RAD$10000,COLUMN('[1]0101L SA'!$B$128),FALSE)</f>
        <v>26560.799999999999</v>
      </c>
      <c r="I28" s="33"/>
      <c r="J28" s="93" t="s">
        <v>34</v>
      </c>
      <c r="K28" s="91">
        <f t="shared" si="1"/>
        <v>118.9724715675051</v>
      </c>
      <c r="L28" s="91">
        <f t="shared" si="3"/>
        <v>132.86543233064126</v>
      </c>
      <c r="M28" s="91">
        <f t="shared" si="2"/>
        <v>158.73137546112198</v>
      </c>
      <c r="N28" s="91">
        <f t="shared" si="2"/>
        <v>130.11106103039108</v>
      </c>
      <c r="O28" s="91">
        <f t="shared" si="2"/>
        <v>138.99354382241086</v>
      </c>
      <c r="P28" s="91">
        <f t="shared" si="2"/>
        <v>130.9052197869897</v>
      </c>
      <c r="Q28" s="114"/>
    </row>
    <row r="29" spans="1:17" x14ac:dyDescent="0.2">
      <c r="A29" s="148" t="s">
        <v>192</v>
      </c>
      <c r="B29" s="93" t="s">
        <v>35</v>
      </c>
      <c r="C29" s="91">
        <f>VLOOKUP($A29,'[1]0101L SA'!$A$17:$RAD$10000,COLUMN('[1]0101L SA'!$H$128),FALSE)</f>
        <v>2650.9</v>
      </c>
      <c r="D29" s="91">
        <f>VLOOKUP($A29,'[1]0101L SA'!$A$17:$RAD$10000,COLUMN('[1]0101L SA'!$K$128),FALSE)</f>
        <v>6883.8</v>
      </c>
      <c r="E29" s="91">
        <f>VLOOKUP($A29,'[1]0101L SA'!$A$17:$RAD$10000,COLUMN('[1]0101L SA'!$Q$128),FALSE)</f>
        <v>1717.5</v>
      </c>
      <c r="F29" s="91">
        <f>VLOOKUP($A29,'[1]0101L SA'!$A$17:$RAD$10000,COLUMN('[1]0101L SA'!$T$128),FALSE)+VLOOKUP($A29,'[1]0101L SA'!$A$17:$RAD$10000,COLUMN('[1]0101L SA'!$W$128),FALSE)+VLOOKUP($A29,'[1]0101L SA'!$A$17:$RAD$10000,COLUMN('[1]0101L SA'!$Z$128),FALSE)+VLOOKUP($A29,'[1]0101L SA'!$A$17:$RAD$10000,COLUMN('[1]0101L SA'!$AC$128),FALSE)+VLOOKUP($A29,'[1]0101L SA'!$A$17:$RAD$10000,COLUMN('[1]0101L SA'!$AF$128),FALSE)+VLOOKUP($A29,'[1]0101L SA'!$A$17:$RAD$10000,COLUMN('[1]0101L SA'!$AI$128),FALSE)+VLOOKUP($A29,'[1]0101L SA'!$A$17:$RAD$10000,COLUMN('[1]0101L SA'!$AL$128),FALSE)</f>
        <v>13298.100000000002</v>
      </c>
      <c r="G29" s="91">
        <f>VLOOKUP($A29,'[1]0101L SA'!$A$17:$RAD$10000,COLUMN('[1]0101L SA'!$AU$128),FALSE)</f>
        <v>2915.4</v>
      </c>
      <c r="H29" s="92">
        <f>VLOOKUP($A29,'[1]0101L SA'!$A$17:$RAD$10000,COLUMN('[1]0101L SA'!$B$128),FALSE)</f>
        <v>27216.3</v>
      </c>
      <c r="I29" s="33"/>
      <c r="J29" s="93" t="s">
        <v>35</v>
      </c>
      <c r="K29" s="91">
        <f t="shared" si="1"/>
        <v>113.44752693464002</v>
      </c>
      <c r="L29" s="91">
        <f t="shared" si="3"/>
        <v>136.09592629570685</v>
      </c>
      <c r="M29" s="91">
        <f t="shared" si="2"/>
        <v>164.56666506970726</v>
      </c>
      <c r="N29" s="91">
        <f t="shared" si="2"/>
        <v>134.69226522974392</v>
      </c>
      <c r="O29" s="91">
        <f t="shared" si="2"/>
        <v>147.33730053443506</v>
      </c>
      <c r="P29" s="91">
        <f t="shared" si="2"/>
        <v>134.13585935998341</v>
      </c>
      <c r="Q29" s="114"/>
    </row>
    <row r="30" spans="1:17" x14ac:dyDescent="0.2">
      <c r="A30" s="148" t="s">
        <v>193</v>
      </c>
      <c r="B30" s="93" t="s">
        <v>36</v>
      </c>
      <c r="C30" s="91">
        <f>VLOOKUP($A30,'[1]0101L SA'!$A$17:$RAD$10000,COLUMN('[1]0101L SA'!$H$128),FALSE)</f>
        <v>2772.3</v>
      </c>
      <c r="D30" s="91">
        <f>VLOOKUP($A30,'[1]0101L SA'!$A$17:$RAD$10000,COLUMN('[1]0101L SA'!$K$128),FALSE)</f>
        <v>7060.1</v>
      </c>
      <c r="E30" s="91">
        <f>VLOOKUP($A30,'[1]0101L SA'!$A$17:$RAD$10000,COLUMN('[1]0101L SA'!$Q$128),FALSE)</f>
        <v>1758.7</v>
      </c>
      <c r="F30" s="91">
        <f>VLOOKUP($A30,'[1]0101L SA'!$A$17:$RAD$10000,COLUMN('[1]0101L SA'!$T$128),FALSE)+VLOOKUP($A30,'[1]0101L SA'!$A$17:$RAD$10000,COLUMN('[1]0101L SA'!$W$128),FALSE)+VLOOKUP($A30,'[1]0101L SA'!$A$17:$RAD$10000,COLUMN('[1]0101L SA'!$Z$128),FALSE)+VLOOKUP($A30,'[1]0101L SA'!$A$17:$RAD$10000,COLUMN('[1]0101L SA'!$AC$128),FALSE)+VLOOKUP($A30,'[1]0101L SA'!$A$17:$RAD$10000,COLUMN('[1]0101L SA'!$AF$128),FALSE)+VLOOKUP($A30,'[1]0101L SA'!$A$17:$RAD$10000,COLUMN('[1]0101L SA'!$AI$128),FALSE)+VLOOKUP($A30,'[1]0101L SA'!$A$17:$RAD$10000,COLUMN('[1]0101L SA'!$AL$128),FALSE)</f>
        <v>13520.999999999998</v>
      </c>
      <c r="G30" s="91">
        <f>VLOOKUP($A30,'[1]0101L SA'!$A$17:$RAD$10000,COLUMN('[1]0101L SA'!$AU$128),FALSE)</f>
        <v>2755.2999999999997</v>
      </c>
      <c r="H30" s="92">
        <f>VLOOKUP($A30,'[1]0101L SA'!$A$17:$RAD$10000,COLUMN('[1]0101L SA'!$B$128),FALSE)</f>
        <v>27654.9</v>
      </c>
      <c r="I30" s="33"/>
      <c r="J30" s="93" t="s">
        <v>36</v>
      </c>
      <c r="K30" s="91">
        <f t="shared" si="1"/>
        <v>118.64294349877498</v>
      </c>
      <c r="L30" s="91">
        <f t="shared" si="3"/>
        <v>139.58145925801446</v>
      </c>
      <c r="M30" s="91">
        <f t="shared" si="2"/>
        <v>168.51434868011305</v>
      </c>
      <c r="N30" s="91">
        <f t="shared" si="2"/>
        <v>136.94994910335814</v>
      </c>
      <c r="O30" s="91">
        <f t="shared" si="2"/>
        <v>139.24623179067325</v>
      </c>
      <c r="P30" s="91">
        <f t="shared" si="2"/>
        <v>136.29750469440759</v>
      </c>
      <c r="Q30" s="114"/>
    </row>
    <row r="31" spans="1:17" x14ac:dyDescent="0.2">
      <c r="A31" s="148" t="s">
        <v>194</v>
      </c>
      <c r="B31" s="93" t="s">
        <v>37</v>
      </c>
      <c r="C31" s="91">
        <f>VLOOKUP($A31,'[1]0101L SA'!$A$17:$RAD$10000,COLUMN('[1]0101L SA'!$H$128),FALSE)</f>
        <v>2896.1</v>
      </c>
      <c r="D31" s="91">
        <f>VLOOKUP($A31,'[1]0101L SA'!$A$17:$RAD$10000,COLUMN('[1]0101L SA'!$K$128),FALSE)</f>
        <v>7194.8</v>
      </c>
      <c r="E31" s="91">
        <f>VLOOKUP($A31,'[1]0101L SA'!$A$17:$RAD$10000,COLUMN('[1]0101L SA'!$Q$128),FALSE)</f>
        <v>1865.3</v>
      </c>
      <c r="F31" s="91">
        <f>VLOOKUP($A31,'[1]0101L SA'!$A$17:$RAD$10000,COLUMN('[1]0101L SA'!$T$128),FALSE)+VLOOKUP($A31,'[1]0101L SA'!$A$17:$RAD$10000,COLUMN('[1]0101L SA'!$W$128),FALSE)+VLOOKUP($A31,'[1]0101L SA'!$A$17:$RAD$10000,COLUMN('[1]0101L SA'!$Z$128),FALSE)+VLOOKUP($A31,'[1]0101L SA'!$A$17:$RAD$10000,COLUMN('[1]0101L SA'!$AC$128),FALSE)+VLOOKUP($A31,'[1]0101L SA'!$A$17:$RAD$10000,COLUMN('[1]0101L SA'!$AF$128),FALSE)+VLOOKUP($A31,'[1]0101L SA'!$A$17:$RAD$10000,COLUMN('[1]0101L SA'!$AI$128),FALSE)+VLOOKUP($A31,'[1]0101L SA'!$A$17:$RAD$10000,COLUMN('[1]0101L SA'!$AL$128),FALSE)</f>
        <v>13910.999999999998</v>
      </c>
      <c r="G31" s="91">
        <f>VLOOKUP($A31,'[1]0101L SA'!$A$17:$RAD$10000,COLUMN('[1]0101L SA'!$AU$128),FALSE)</f>
        <v>3377.3</v>
      </c>
      <c r="H31" s="92">
        <f>VLOOKUP($A31,'[1]0101L SA'!$A$17:$RAD$10000,COLUMN('[1]0101L SA'!$B$128),FALSE)</f>
        <v>28618.400000000001</v>
      </c>
      <c r="I31" s="33"/>
      <c r="J31" s="93" t="s">
        <v>37</v>
      </c>
      <c r="K31" s="91">
        <f t="shared" si="1"/>
        <v>123.9410701103063</v>
      </c>
      <c r="L31" s="91">
        <f t="shared" si="3"/>
        <v>142.24454088037882</v>
      </c>
      <c r="M31" s="91">
        <f t="shared" si="2"/>
        <v>178.72850093422122</v>
      </c>
      <c r="N31" s="91">
        <f t="shared" si="2"/>
        <v>140.90013623081242</v>
      </c>
      <c r="O31" s="91">
        <f t="shared" si="2"/>
        <v>170.68061504251475</v>
      </c>
      <c r="P31" s="91">
        <f t="shared" si="2"/>
        <v>141.04612594319397</v>
      </c>
      <c r="Q31" s="114"/>
    </row>
    <row r="32" spans="1:17" x14ac:dyDescent="0.2">
      <c r="A32" s="148" t="s">
        <v>195</v>
      </c>
      <c r="B32" s="93" t="s">
        <v>38</v>
      </c>
      <c r="C32" s="91">
        <f>VLOOKUP($A32,'[1]0101L SA'!$A$17:$RAD$10000,COLUMN('[1]0101L SA'!$H$128),FALSE)</f>
        <v>2860.6</v>
      </c>
      <c r="D32" s="91">
        <f>VLOOKUP($A32,'[1]0101L SA'!$A$17:$RAD$10000,COLUMN('[1]0101L SA'!$K$128),FALSE)</f>
        <v>7262.2</v>
      </c>
      <c r="E32" s="91">
        <f>VLOOKUP($A32,'[1]0101L SA'!$A$17:$RAD$10000,COLUMN('[1]0101L SA'!$Q$128),FALSE)</f>
        <v>1990.8</v>
      </c>
      <c r="F32" s="91">
        <f>VLOOKUP($A32,'[1]0101L SA'!$A$17:$RAD$10000,COLUMN('[1]0101L SA'!$T$128),FALSE)+VLOOKUP($A32,'[1]0101L SA'!$A$17:$RAD$10000,COLUMN('[1]0101L SA'!$W$128),FALSE)+VLOOKUP($A32,'[1]0101L SA'!$A$17:$RAD$10000,COLUMN('[1]0101L SA'!$Z$128),FALSE)+VLOOKUP($A32,'[1]0101L SA'!$A$17:$RAD$10000,COLUMN('[1]0101L SA'!$AC$128),FALSE)+VLOOKUP($A32,'[1]0101L SA'!$A$17:$RAD$10000,COLUMN('[1]0101L SA'!$AF$128),FALSE)+VLOOKUP($A32,'[1]0101L SA'!$A$17:$RAD$10000,COLUMN('[1]0101L SA'!$AI$128),FALSE)+VLOOKUP($A32,'[1]0101L SA'!$A$17:$RAD$10000,COLUMN('[1]0101L SA'!$AL$128),FALSE)</f>
        <v>14178.3</v>
      </c>
      <c r="G32" s="91">
        <f>VLOOKUP($A32,'[1]0101L SA'!$A$17:$RAD$10000,COLUMN('[1]0101L SA'!$AU$128),FALSE)</f>
        <v>2866.6000000000004</v>
      </c>
      <c r="H32" s="92">
        <f>VLOOKUP($A32,'[1]0101L SA'!$A$17:$RAD$10000,COLUMN('[1]0101L SA'!$B$128),FALSE)</f>
        <v>28842</v>
      </c>
      <c r="I32" s="33"/>
      <c r="J32" s="93" t="s">
        <v>38</v>
      </c>
      <c r="K32" s="91">
        <f t="shared" si="1"/>
        <v>122.42181732590112</v>
      </c>
      <c r="L32" s="91">
        <f t="shared" si="3"/>
        <v>143.5770702148061</v>
      </c>
      <c r="M32" s="91">
        <f t="shared" si="2"/>
        <v>190.75360513582137</v>
      </c>
      <c r="N32" s="91">
        <f t="shared" si="2"/>
        <v>143.60753371586</v>
      </c>
      <c r="O32" s="91">
        <f t="shared" si="2"/>
        <v>144.87106596419412</v>
      </c>
      <c r="P32" s="91">
        <f t="shared" si="2"/>
        <v>142.14814121172392</v>
      </c>
      <c r="Q32" s="114"/>
    </row>
    <row r="33" spans="1:17" x14ac:dyDescent="0.2">
      <c r="A33" s="148" t="s">
        <v>196</v>
      </c>
      <c r="B33" s="93" t="s">
        <v>39</v>
      </c>
      <c r="C33" s="91">
        <f>VLOOKUP($A33,'[1]0101L SA'!$A$17:$RAD$10000,COLUMN('[1]0101L SA'!$H$128),FALSE)</f>
        <v>2764.2</v>
      </c>
      <c r="D33" s="91">
        <f>VLOOKUP($A33,'[1]0101L SA'!$A$17:$RAD$10000,COLUMN('[1]0101L SA'!$K$128),FALSE)</f>
        <v>7427.6</v>
      </c>
      <c r="E33" s="91">
        <f>VLOOKUP($A33,'[1]0101L SA'!$A$17:$RAD$10000,COLUMN('[1]0101L SA'!$Q$128),FALSE)</f>
        <v>2174.1999999999998</v>
      </c>
      <c r="F33" s="91">
        <f>VLOOKUP($A33,'[1]0101L SA'!$A$17:$RAD$10000,COLUMN('[1]0101L SA'!$T$128),FALSE)+VLOOKUP($A33,'[1]0101L SA'!$A$17:$RAD$10000,COLUMN('[1]0101L SA'!$W$128),FALSE)+VLOOKUP($A33,'[1]0101L SA'!$A$17:$RAD$10000,COLUMN('[1]0101L SA'!$Z$128),FALSE)+VLOOKUP($A33,'[1]0101L SA'!$A$17:$RAD$10000,COLUMN('[1]0101L SA'!$AC$128),FALSE)+VLOOKUP($A33,'[1]0101L SA'!$A$17:$RAD$10000,COLUMN('[1]0101L SA'!$AF$128),FALSE)+VLOOKUP($A33,'[1]0101L SA'!$A$17:$RAD$10000,COLUMN('[1]0101L SA'!$AI$128),FALSE)+VLOOKUP($A33,'[1]0101L SA'!$A$17:$RAD$10000,COLUMN('[1]0101L SA'!$AL$128),FALSE)</f>
        <v>14380.7</v>
      </c>
      <c r="G33" s="91">
        <f>VLOOKUP($A33,'[1]0101L SA'!$A$17:$RAD$10000,COLUMN('[1]0101L SA'!$AU$128),FALSE)</f>
        <v>2735.1</v>
      </c>
      <c r="H33" s="92">
        <f>VLOOKUP($A33,'[1]0101L SA'!$A$17:$RAD$10000,COLUMN('[1]0101L SA'!$B$128),FALSE)</f>
        <v>29220.3</v>
      </c>
      <c r="I33" s="33"/>
      <c r="J33" s="93" t="s">
        <v>39</v>
      </c>
      <c r="K33" s="91">
        <f t="shared" si="1"/>
        <v>118.29629708881208</v>
      </c>
      <c r="L33" s="91">
        <f t="shared" si="3"/>
        <v>146.84710510967665</v>
      </c>
      <c r="M33" s="91">
        <f t="shared" si="2"/>
        <v>208.32654625592869</v>
      </c>
      <c r="N33" s="91">
        <f t="shared" si="2"/>
        <v>145.65757954815936</v>
      </c>
      <c r="O33" s="91">
        <f t="shared" si="2"/>
        <v>138.2253723988932</v>
      </c>
      <c r="P33" s="91">
        <f t="shared" si="2"/>
        <v>144.01259727650429</v>
      </c>
      <c r="Q33" s="114"/>
    </row>
    <row r="34" spans="1:17" x14ac:dyDescent="0.2">
      <c r="A34" s="148" t="s">
        <v>197</v>
      </c>
      <c r="B34" s="93" t="s">
        <v>40</v>
      </c>
      <c r="C34" s="91">
        <f>VLOOKUP($A34,'[1]0101L SA'!$A$17:$RAD$10000,COLUMN('[1]0101L SA'!$H$128),FALSE)</f>
        <v>2647.2</v>
      </c>
      <c r="D34" s="91">
        <f>VLOOKUP($A34,'[1]0101L SA'!$A$17:$RAD$10000,COLUMN('[1]0101L SA'!$K$128),FALSE)</f>
        <v>7201.3</v>
      </c>
      <c r="E34" s="91">
        <f>VLOOKUP($A34,'[1]0101L SA'!$A$17:$RAD$10000,COLUMN('[1]0101L SA'!$Q$128),FALSE)</f>
        <v>2203.5</v>
      </c>
      <c r="F34" s="91">
        <f>VLOOKUP($A34,'[1]0101L SA'!$A$17:$RAD$10000,COLUMN('[1]0101L SA'!$T$128),FALSE)+VLOOKUP($A34,'[1]0101L SA'!$A$17:$RAD$10000,COLUMN('[1]0101L SA'!$W$128),FALSE)+VLOOKUP($A34,'[1]0101L SA'!$A$17:$RAD$10000,COLUMN('[1]0101L SA'!$Z$128),FALSE)+VLOOKUP($A34,'[1]0101L SA'!$A$17:$RAD$10000,COLUMN('[1]0101L SA'!$AC$128),FALSE)+VLOOKUP($A34,'[1]0101L SA'!$A$17:$RAD$10000,COLUMN('[1]0101L SA'!$AF$128),FALSE)+VLOOKUP($A34,'[1]0101L SA'!$A$17:$RAD$10000,COLUMN('[1]0101L SA'!$AI$128),FALSE)+VLOOKUP($A34,'[1]0101L SA'!$A$17:$RAD$10000,COLUMN('[1]0101L SA'!$AL$128),FALSE)</f>
        <v>15605.8</v>
      </c>
      <c r="G34" s="91">
        <f>VLOOKUP($A34,'[1]0101L SA'!$A$17:$RAD$10000,COLUMN('[1]0101L SA'!$AU$128),FALSE)</f>
        <v>2983.2000000000003</v>
      </c>
      <c r="H34" s="92">
        <f>VLOOKUP($A34,'[1]0101L SA'!$A$17:$RAD$10000,COLUMN('[1]0101L SA'!$B$128),FALSE)</f>
        <v>29748.9</v>
      </c>
      <c r="I34" s="33"/>
      <c r="J34" s="93" t="s">
        <v>40</v>
      </c>
      <c r="K34" s="91">
        <f t="shared" si="1"/>
        <v>113.28918227823723</v>
      </c>
      <c r="L34" s="91">
        <f t="shared" si="3"/>
        <v>142.37304890224493</v>
      </c>
      <c r="M34" s="91">
        <f t="shared" si="2"/>
        <v>211.13400086235808</v>
      </c>
      <c r="N34" s="91">
        <f t="shared" si="2"/>
        <v>158.06623147083695</v>
      </c>
      <c r="O34" s="91">
        <f t="shared" si="2"/>
        <v>150.76374938407309</v>
      </c>
      <c r="P34" s="91">
        <f t="shared" si="2"/>
        <v>146.61780868502373</v>
      </c>
      <c r="Q34" s="114"/>
    </row>
    <row r="35" spans="1:17" x14ac:dyDescent="0.2">
      <c r="A35" s="148" t="s">
        <v>198</v>
      </c>
      <c r="B35" s="93" t="s">
        <v>41</v>
      </c>
      <c r="C35" s="91">
        <f>VLOOKUP($A35,'[1]0101L SA'!$A$17:$RAD$10000,COLUMN('[1]0101L SA'!$H$128),FALSE)</f>
        <v>2311.1999999999998</v>
      </c>
      <c r="D35" s="91">
        <f>VLOOKUP($A35,'[1]0101L SA'!$A$17:$RAD$10000,COLUMN('[1]0101L SA'!$K$128),FALSE)</f>
        <v>7088.1</v>
      </c>
      <c r="E35" s="91">
        <f>VLOOKUP($A35,'[1]0101L SA'!$A$17:$RAD$10000,COLUMN('[1]0101L SA'!$Q$128),FALSE)</f>
        <v>2398.1999999999998</v>
      </c>
      <c r="F35" s="91">
        <f>VLOOKUP($A35,'[1]0101L SA'!$A$17:$RAD$10000,COLUMN('[1]0101L SA'!$T$128),FALSE)+VLOOKUP($A35,'[1]0101L SA'!$A$17:$RAD$10000,COLUMN('[1]0101L SA'!$W$128),FALSE)+VLOOKUP($A35,'[1]0101L SA'!$A$17:$RAD$10000,COLUMN('[1]0101L SA'!$Z$128),FALSE)+VLOOKUP($A35,'[1]0101L SA'!$A$17:$RAD$10000,COLUMN('[1]0101L SA'!$AC$128),FALSE)+VLOOKUP($A35,'[1]0101L SA'!$A$17:$RAD$10000,COLUMN('[1]0101L SA'!$AF$128),FALSE)+VLOOKUP($A35,'[1]0101L SA'!$A$17:$RAD$10000,COLUMN('[1]0101L SA'!$AI$128),FALSE)+VLOOKUP($A35,'[1]0101L SA'!$A$17:$RAD$10000,COLUMN('[1]0101L SA'!$AL$128),FALSE)</f>
        <v>15968.099999999999</v>
      </c>
      <c r="G35" s="91">
        <f>VLOOKUP($A35,'[1]0101L SA'!$A$17:$RAD$10000,COLUMN('[1]0101L SA'!$AU$128),FALSE)</f>
        <v>3382.8999999999996</v>
      </c>
      <c r="H35" s="92">
        <f>VLOOKUP($A35,'[1]0101L SA'!$A$17:$RAD$10000,COLUMN('[1]0101L SA'!$B$128),FALSE)</f>
        <v>30385.1</v>
      </c>
      <c r="I35" s="33"/>
      <c r="J35" s="93" t="s">
        <v>41</v>
      </c>
      <c r="K35" s="91">
        <f t="shared" si="1"/>
        <v>98.9097756427402</v>
      </c>
      <c r="L35" s="91">
        <f t="shared" si="3"/>
        <v>140.13503227528398</v>
      </c>
      <c r="M35" s="91">
        <f t="shared" si="2"/>
        <v>229.78968044842617</v>
      </c>
      <c r="N35" s="91">
        <f t="shared" si="2"/>
        <v>161.7358540253926</v>
      </c>
      <c r="O35" s="91">
        <f t="shared" si="2"/>
        <v>170.9636255669686</v>
      </c>
      <c r="P35" s="91">
        <f t="shared" si="2"/>
        <v>149.75332797768368</v>
      </c>
      <c r="Q35" s="114"/>
    </row>
    <row r="36" spans="1:17" x14ac:dyDescent="0.2">
      <c r="A36" s="148" t="s">
        <v>199</v>
      </c>
      <c r="B36" s="93" t="s">
        <v>42</v>
      </c>
      <c r="C36" s="91">
        <f>VLOOKUP($A36,'[1]0101L SA'!$A$17:$RAD$10000,COLUMN('[1]0101L SA'!$H$128),FALSE)</f>
        <v>1929.4</v>
      </c>
      <c r="D36" s="91">
        <f>VLOOKUP($A36,'[1]0101L SA'!$A$17:$RAD$10000,COLUMN('[1]0101L SA'!$K$128),FALSE)</f>
        <v>7176.8</v>
      </c>
      <c r="E36" s="91">
        <f>VLOOKUP($A36,'[1]0101L SA'!$A$17:$RAD$10000,COLUMN('[1]0101L SA'!$Q$128),FALSE)</f>
        <v>2603.8000000000002</v>
      </c>
      <c r="F36" s="91">
        <f>VLOOKUP($A36,'[1]0101L SA'!$A$17:$RAD$10000,COLUMN('[1]0101L SA'!$T$128),FALSE)+VLOOKUP($A36,'[1]0101L SA'!$A$17:$RAD$10000,COLUMN('[1]0101L SA'!$W$128),FALSE)+VLOOKUP($A36,'[1]0101L SA'!$A$17:$RAD$10000,COLUMN('[1]0101L SA'!$Z$128),FALSE)+VLOOKUP($A36,'[1]0101L SA'!$A$17:$RAD$10000,COLUMN('[1]0101L SA'!$AC$128),FALSE)+VLOOKUP($A36,'[1]0101L SA'!$A$17:$RAD$10000,COLUMN('[1]0101L SA'!$AF$128),FALSE)+VLOOKUP($A36,'[1]0101L SA'!$A$17:$RAD$10000,COLUMN('[1]0101L SA'!$AI$128),FALSE)+VLOOKUP($A36,'[1]0101L SA'!$A$17:$RAD$10000,COLUMN('[1]0101L SA'!$AL$128),FALSE)</f>
        <v>16755.600000000002</v>
      </c>
      <c r="G36" s="91">
        <f>VLOOKUP($A36,'[1]0101L SA'!$A$17:$RAD$10000,COLUMN('[1]0101L SA'!$AU$128),FALSE)</f>
        <v>3368.3</v>
      </c>
      <c r="H36" s="92">
        <f>VLOOKUP($A36,'[1]0101L SA'!$A$17:$RAD$10000,COLUMN('[1]0101L SA'!$B$128),FALSE)</f>
        <v>30671.7</v>
      </c>
      <c r="I36" s="33"/>
      <c r="J36" s="93" t="s">
        <v>42</v>
      </c>
      <c r="K36" s="91">
        <f t="shared" si="1"/>
        <v>82.570318936095092</v>
      </c>
      <c r="L36" s="91">
        <f t="shared" si="3"/>
        <v>141.88867251213412</v>
      </c>
      <c r="M36" s="91">
        <f t="shared" si="2"/>
        <v>249.48977147511138</v>
      </c>
      <c r="N36" s="91">
        <f t="shared" si="2"/>
        <v>169.71219341736767</v>
      </c>
      <c r="O36" s="91">
        <f t="shared" si="2"/>
        <v>170.22577669964244</v>
      </c>
      <c r="P36" s="91">
        <f t="shared" si="2"/>
        <v>151.16583949808035</v>
      </c>
      <c r="Q36" s="114"/>
    </row>
    <row r="37" spans="1:17" x14ac:dyDescent="0.2">
      <c r="A37" s="148" t="s">
        <v>200</v>
      </c>
      <c r="B37" s="93" t="s">
        <v>43</v>
      </c>
      <c r="C37" s="91">
        <f>VLOOKUP($A37,'[1]0101L SA'!$A$17:$RAD$10000,COLUMN('[1]0101L SA'!$H$128),FALSE)</f>
        <v>2083.1</v>
      </c>
      <c r="D37" s="91">
        <f>VLOOKUP($A37,'[1]0101L SA'!$A$17:$RAD$10000,COLUMN('[1]0101L SA'!$K$128),FALSE)</f>
        <v>7410.9</v>
      </c>
      <c r="E37" s="91">
        <f>VLOOKUP($A37,'[1]0101L SA'!$A$17:$RAD$10000,COLUMN('[1]0101L SA'!$Q$128),FALSE)</f>
        <v>2806.8</v>
      </c>
      <c r="F37" s="91">
        <f>VLOOKUP($A37,'[1]0101L SA'!$A$17:$RAD$10000,COLUMN('[1]0101L SA'!$T$128),FALSE)+VLOOKUP($A37,'[1]0101L SA'!$A$17:$RAD$10000,COLUMN('[1]0101L SA'!$W$128),FALSE)+VLOOKUP($A37,'[1]0101L SA'!$A$17:$RAD$10000,COLUMN('[1]0101L SA'!$Z$128),FALSE)+VLOOKUP($A37,'[1]0101L SA'!$A$17:$RAD$10000,COLUMN('[1]0101L SA'!$AC$128),FALSE)+VLOOKUP($A37,'[1]0101L SA'!$A$17:$RAD$10000,COLUMN('[1]0101L SA'!$AF$128),FALSE)+VLOOKUP($A37,'[1]0101L SA'!$A$17:$RAD$10000,COLUMN('[1]0101L SA'!$AI$128),FALSE)+VLOOKUP($A37,'[1]0101L SA'!$A$17:$RAD$10000,COLUMN('[1]0101L SA'!$AL$128),FALSE)</f>
        <v>16548.399999999998</v>
      </c>
      <c r="G37" s="91">
        <f>VLOOKUP($A37,'[1]0101L SA'!$A$17:$RAD$10000,COLUMN('[1]0101L SA'!$AU$128),FALSE)</f>
        <v>3387.7999999999997</v>
      </c>
      <c r="H37" s="92">
        <f>VLOOKUP($A37,'[1]0101L SA'!$A$17:$RAD$10000,COLUMN('[1]0101L SA'!$B$128),FALSE)</f>
        <v>31680.799999999999</v>
      </c>
      <c r="I37" s="33"/>
      <c r="J37" s="93" t="s">
        <v>43</v>
      </c>
      <c r="K37" s="91">
        <f t="shared" si="1"/>
        <v>89.148041554773329</v>
      </c>
      <c r="L37" s="91">
        <f t="shared" si="3"/>
        <v>146.51693834580519</v>
      </c>
      <c r="M37" s="91">
        <f t="shared" si="2"/>
        <v>268.94073683706222</v>
      </c>
      <c r="N37" s="91">
        <f t="shared" si="2"/>
        <v>167.61352989734576</v>
      </c>
      <c r="O37" s="91">
        <f t="shared" si="2"/>
        <v>171.21125977586576</v>
      </c>
      <c r="P37" s="91">
        <f t="shared" si="2"/>
        <v>156.13920089107495</v>
      </c>
      <c r="Q37" s="114"/>
    </row>
    <row r="38" spans="1:17" x14ac:dyDescent="0.2">
      <c r="A38" s="148" t="s">
        <v>201</v>
      </c>
      <c r="B38" s="93" t="s">
        <v>44</v>
      </c>
      <c r="C38" s="91">
        <f>VLOOKUP($A38,'[1]0101L SA'!$A$17:$RAD$10000,COLUMN('[1]0101L SA'!$H$128),FALSE)</f>
        <v>2638.9</v>
      </c>
      <c r="D38" s="91">
        <f>VLOOKUP($A38,'[1]0101L SA'!$A$17:$RAD$10000,COLUMN('[1]0101L SA'!$K$128),FALSE)</f>
        <v>8608.1</v>
      </c>
      <c r="E38" s="91">
        <f>VLOOKUP($A38,'[1]0101L SA'!$A$17:$RAD$10000,COLUMN('[1]0101L SA'!$Q$128),FALSE)</f>
        <v>3325.2</v>
      </c>
      <c r="F38" s="91">
        <f>VLOOKUP($A38,'[1]0101L SA'!$A$17:$RAD$10000,COLUMN('[1]0101L SA'!$T$128),FALSE)+VLOOKUP($A38,'[1]0101L SA'!$A$17:$RAD$10000,COLUMN('[1]0101L SA'!$W$128),FALSE)+VLOOKUP($A38,'[1]0101L SA'!$A$17:$RAD$10000,COLUMN('[1]0101L SA'!$Z$128),FALSE)+VLOOKUP($A38,'[1]0101L SA'!$A$17:$RAD$10000,COLUMN('[1]0101L SA'!$AC$128),FALSE)+VLOOKUP($A38,'[1]0101L SA'!$A$17:$RAD$10000,COLUMN('[1]0101L SA'!$AF$128),FALSE)+VLOOKUP($A38,'[1]0101L SA'!$A$17:$RAD$10000,COLUMN('[1]0101L SA'!$AI$128),FALSE)+VLOOKUP($A38,'[1]0101L SA'!$A$17:$RAD$10000,COLUMN('[1]0101L SA'!$AL$128),FALSE)</f>
        <v>15857.400000000001</v>
      </c>
      <c r="G38" s="91">
        <f>VLOOKUP($A38,'[1]0101L SA'!$A$17:$RAD$10000,COLUMN('[1]0101L SA'!$AU$128),FALSE)</f>
        <v>3358.3</v>
      </c>
      <c r="H38" s="92">
        <f>VLOOKUP($A38,'[1]0101L SA'!$A$17:$RAD$10000,COLUMN('[1]0101L SA'!$B$128),FALSE)</f>
        <v>33159.1</v>
      </c>
      <c r="I38" s="33"/>
      <c r="J38" s="93" t="s">
        <v>44</v>
      </c>
      <c r="K38" s="91">
        <f t="shared" si="1"/>
        <v>112.93397669765798</v>
      </c>
      <c r="L38" s="91">
        <f t="shared" si="3"/>
        <v>170.18613892705687</v>
      </c>
      <c r="M38" s="91">
        <f t="shared" si="2"/>
        <v>318.61256168255636</v>
      </c>
      <c r="N38" s="91">
        <f t="shared" si="2"/>
        <v>160.61460860229212</v>
      </c>
      <c r="O38" s="91">
        <f t="shared" si="2"/>
        <v>169.72040076311765</v>
      </c>
      <c r="P38" s="91">
        <f t="shared" si="2"/>
        <v>163.42502008368612</v>
      </c>
      <c r="Q38" s="114"/>
    </row>
    <row r="39" spans="1:17" x14ac:dyDescent="0.2">
      <c r="A39" s="148" t="s">
        <v>202</v>
      </c>
      <c r="B39" s="93" t="s">
        <v>45</v>
      </c>
      <c r="C39" s="91">
        <f>VLOOKUP($A39,'[1]0101L SA'!$A$17:$RAD$10000,COLUMN('[1]0101L SA'!$H$128),FALSE)</f>
        <v>2583</v>
      </c>
      <c r="D39" s="91">
        <f>VLOOKUP($A39,'[1]0101L SA'!$A$17:$RAD$10000,COLUMN('[1]0101L SA'!$K$128),FALSE)</f>
        <v>8503.2000000000007</v>
      </c>
      <c r="E39" s="91">
        <f>VLOOKUP($A39,'[1]0101L SA'!$A$17:$RAD$10000,COLUMN('[1]0101L SA'!$Q$128),FALSE)</f>
        <v>3578.4</v>
      </c>
      <c r="F39" s="91">
        <f>VLOOKUP($A39,'[1]0101L SA'!$A$17:$RAD$10000,COLUMN('[1]0101L SA'!$T$128),FALSE)+VLOOKUP($A39,'[1]0101L SA'!$A$17:$RAD$10000,COLUMN('[1]0101L SA'!$W$128),FALSE)+VLOOKUP($A39,'[1]0101L SA'!$A$17:$RAD$10000,COLUMN('[1]0101L SA'!$Z$128),FALSE)+VLOOKUP($A39,'[1]0101L SA'!$A$17:$RAD$10000,COLUMN('[1]0101L SA'!$AC$128),FALSE)+VLOOKUP($A39,'[1]0101L SA'!$A$17:$RAD$10000,COLUMN('[1]0101L SA'!$AF$128),FALSE)+VLOOKUP($A39,'[1]0101L SA'!$A$17:$RAD$10000,COLUMN('[1]0101L SA'!$AI$128),FALSE)+VLOOKUP($A39,'[1]0101L SA'!$A$17:$RAD$10000,COLUMN('[1]0101L SA'!$AL$128),FALSE)</f>
        <v>16435.7</v>
      </c>
      <c r="G39" s="91">
        <f>VLOOKUP($A39,'[1]0101L SA'!$A$17:$RAD$10000,COLUMN('[1]0101L SA'!$AU$128),FALSE)</f>
        <v>3612.5</v>
      </c>
      <c r="H39" s="92">
        <f>VLOOKUP($A39,'[1]0101L SA'!$A$17:$RAD$10000,COLUMN('[1]0101L SA'!$B$128),FALSE)</f>
        <v>33712.800000000003</v>
      </c>
      <c r="I39" s="33"/>
      <c r="J39" s="93" t="s">
        <v>45</v>
      </c>
      <c r="K39" s="91">
        <f t="shared" si="1"/>
        <v>110.54168851038332</v>
      </c>
      <c r="L39" s="91">
        <f t="shared" si="3"/>
        <v>168.11221715878651</v>
      </c>
      <c r="M39" s="91">
        <f t="shared" si="2"/>
        <v>342.87356872514732</v>
      </c>
      <c r="N39" s="91">
        <f t="shared" si="2"/>
        <v>166.4720271043609</v>
      </c>
      <c r="O39" s="91">
        <f t="shared" si="2"/>
        <v>182.5670570695776</v>
      </c>
      <c r="P39" s="91">
        <f t="shared" si="2"/>
        <v>166.1539371417588</v>
      </c>
      <c r="Q39" s="114"/>
    </row>
    <row r="40" spans="1:17" x14ac:dyDescent="0.2">
      <c r="A40" s="148" t="s">
        <v>203</v>
      </c>
      <c r="B40" s="93" t="s">
        <v>46</v>
      </c>
      <c r="C40" s="91">
        <f>VLOOKUP($A40,'[1]0101L SA'!$A$17:$RAD$10000,COLUMN('[1]0101L SA'!$H$128),FALSE)</f>
        <v>2588.9</v>
      </c>
      <c r="D40" s="91">
        <f>VLOOKUP($A40,'[1]0101L SA'!$A$17:$RAD$10000,COLUMN('[1]0101L SA'!$K$128),FALSE)</f>
        <v>8344</v>
      </c>
      <c r="E40" s="91">
        <f>VLOOKUP($A40,'[1]0101L SA'!$A$17:$RAD$10000,COLUMN('[1]0101L SA'!$Q$128),FALSE)</f>
        <v>3595.2</v>
      </c>
      <c r="F40" s="91">
        <f>VLOOKUP($A40,'[1]0101L SA'!$A$17:$RAD$10000,COLUMN('[1]0101L SA'!$T$128),FALSE)+VLOOKUP($A40,'[1]0101L SA'!$A$17:$RAD$10000,COLUMN('[1]0101L SA'!$W$128),FALSE)+VLOOKUP($A40,'[1]0101L SA'!$A$17:$RAD$10000,COLUMN('[1]0101L SA'!$Z$128),FALSE)+VLOOKUP($A40,'[1]0101L SA'!$A$17:$RAD$10000,COLUMN('[1]0101L SA'!$AC$128),FALSE)+VLOOKUP($A40,'[1]0101L SA'!$A$17:$RAD$10000,COLUMN('[1]0101L SA'!$AF$128),FALSE)+VLOOKUP($A40,'[1]0101L SA'!$A$17:$RAD$10000,COLUMN('[1]0101L SA'!$AI$128),FALSE)+VLOOKUP($A40,'[1]0101L SA'!$A$17:$RAD$10000,COLUMN('[1]0101L SA'!$AL$128),FALSE)</f>
        <v>16353.5</v>
      </c>
      <c r="G40" s="91">
        <f>VLOOKUP($A40,'[1]0101L SA'!$A$17:$RAD$10000,COLUMN('[1]0101L SA'!$AU$128),FALSE)</f>
        <v>3706.1000000000004</v>
      </c>
      <c r="H40" s="92">
        <f>VLOOKUP($A40,'[1]0101L SA'!$A$17:$RAD$10000,COLUMN('[1]0101L SA'!$B$128),FALSE)</f>
        <v>33774.199999999997</v>
      </c>
      <c r="I40" s="33"/>
      <c r="J40" s="93" t="s">
        <v>46</v>
      </c>
      <c r="K40" s="91">
        <f t="shared" si="1"/>
        <v>110.79418404356618</v>
      </c>
      <c r="L40" s="91">
        <f t="shared" si="3"/>
        <v>164.96475914631134</v>
      </c>
      <c r="M40" s="91">
        <f t="shared" si="2"/>
        <v>344.48330378958462</v>
      </c>
      <c r="N40" s="91">
        <f t="shared" si="2"/>
        <v>165.63944920211281</v>
      </c>
      <c r="O40" s="91">
        <f t="shared" si="2"/>
        <v>187.2973758354496</v>
      </c>
      <c r="P40" s="91">
        <f t="shared" si="2"/>
        <v>166.45654777453041</v>
      </c>
      <c r="Q40" s="114"/>
    </row>
    <row r="41" spans="1:17" x14ac:dyDescent="0.2">
      <c r="A41" s="148" t="s">
        <v>204</v>
      </c>
      <c r="B41" s="93" t="s">
        <v>47</v>
      </c>
      <c r="C41" s="91">
        <f>VLOOKUP($A41,'[1]0101L SA'!$A$17:$RAD$10000,COLUMN('[1]0101L SA'!$H$128),FALSE)</f>
        <v>2531.4</v>
      </c>
      <c r="D41" s="91">
        <f>VLOOKUP($A41,'[1]0101L SA'!$A$17:$RAD$10000,COLUMN('[1]0101L SA'!$K$128),FALSE)</f>
        <v>7732.3</v>
      </c>
      <c r="E41" s="91">
        <f>VLOOKUP($A41,'[1]0101L SA'!$A$17:$RAD$10000,COLUMN('[1]0101L SA'!$Q$128),FALSE)</f>
        <v>3277.6</v>
      </c>
      <c r="F41" s="91">
        <f>VLOOKUP($A41,'[1]0101L SA'!$A$17:$RAD$10000,COLUMN('[1]0101L SA'!$T$128),FALSE)+VLOOKUP($A41,'[1]0101L SA'!$A$17:$RAD$10000,COLUMN('[1]0101L SA'!$W$128),FALSE)+VLOOKUP($A41,'[1]0101L SA'!$A$17:$RAD$10000,COLUMN('[1]0101L SA'!$Z$128),FALSE)+VLOOKUP($A41,'[1]0101L SA'!$A$17:$RAD$10000,COLUMN('[1]0101L SA'!$AC$128),FALSE)+VLOOKUP($A41,'[1]0101L SA'!$A$17:$RAD$10000,COLUMN('[1]0101L SA'!$AF$128),FALSE)+VLOOKUP($A41,'[1]0101L SA'!$A$17:$RAD$10000,COLUMN('[1]0101L SA'!$AI$128),FALSE)+VLOOKUP($A41,'[1]0101L SA'!$A$17:$RAD$10000,COLUMN('[1]0101L SA'!$AL$128),FALSE)</f>
        <v>16392.2</v>
      </c>
      <c r="G41" s="91">
        <f>VLOOKUP($A41,'[1]0101L SA'!$A$17:$RAD$10000,COLUMN('[1]0101L SA'!$AU$128),FALSE)</f>
        <v>3460.9</v>
      </c>
      <c r="H41" s="92">
        <f>VLOOKUP($A41,'[1]0101L SA'!$A$17:$RAD$10000,COLUMN('[1]0101L SA'!$B$128),FALSE)</f>
        <v>33190.9</v>
      </c>
      <c r="I41" s="33"/>
      <c r="J41" s="93" t="s">
        <v>47</v>
      </c>
      <c r="K41" s="91">
        <f t="shared" si="1"/>
        <v>108.33342249136058</v>
      </c>
      <c r="L41" s="91">
        <f t="shared" si="3"/>
        <v>152.87116576546299</v>
      </c>
      <c r="M41" s="91">
        <f t="shared" si="2"/>
        <v>314.05164566665064</v>
      </c>
      <c r="N41" s="91">
        <f t="shared" si="2"/>
        <v>166.03142930937562</v>
      </c>
      <c r="O41" s="91">
        <f t="shared" si="2"/>
        <v>174.90555787186193</v>
      </c>
      <c r="P41" s="91">
        <f t="shared" si="2"/>
        <v>163.58174676319979</v>
      </c>
      <c r="Q41" s="114"/>
    </row>
    <row r="42" spans="1:17" x14ac:dyDescent="0.2">
      <c r="A42" s="148" t="s">
        <v>205</v>
      </c>
      <c r="B42" s="93" t="s">
        <v>48</v>
      </c>
      <c r="C42" s="91">
        <f>VLOOKUP($A42,'[1]0101L SA'!$A$17:$RAD$10000,COLUMN('[1]0101L SA'!$H$128),FALSE)</f>
        <v>2353.1</v>
      </c>
      <c r="D42" s="91">
        <f>VLOOKUP($A42,'[1]0101L SA'!$A$17:$RAD$10000,COLUMN('[1]0101L SA'!$K$128),FALSE)</f>
        <v>8052</v>
      </c>
      <c r="E42" s="91">
        <f>VLOOKUP($A42,'[1]0101L SA'!$A$17:$RAD$10000,COLUMN('[1]0101L SA'!$Q$128),FALSE)</f>
        <v>3447.4</v>
      </c>
      <c r="F42" s="91">
        <f>VLOOKUP($A42,'[1]0101L SA'!$A$17:$RAD$10000,COLUMN('[1]0101L SA'!$T$128),FALSE)+VLOOKUP($A42,'[1]0101L SA'!$A$17:$RAD$10000,COLUMN('[1]0101L SA'!$W$128),FALSE)+VLOOKUP($A42,'[1]0101L SA'!$A$17:$RAD$10000,COLUMN('[1]0101L SA'!$Z$128),FALSE)+VLOOKUP($A42,'[1]0101L SA'!$A$17:$RAD$10000,COLUMN('[1]0101L SA'!$AC$128),FALSE)+VLOOKUP($A42,'[1]0101L SA'!$A$17:$RAD$10000,COLUMN('[1]0101L SA'!$AF$128),FALSE)+VLOOKUP($A42,'[1]0101L SA'!$A$17:$RAD$10000,COLUMN('[1]0101L SA'!$AI$128),FALSE)+VLOOKUP($A42,'[1]0101L SA'!$A$17:$RAD$10000,COLUMN('[1]0101L SA'!$AL$128),FALSE)</f>
        <v>15674.3</v>
      </c>
      <c r="G42" s="91">
        <f>VLOOKUP($A42,'[1]0101L SA'!$A$17:$RAD$10000,COLUMN('[1]0101L SA'!$AU$128),FALSE)</f>
        <v>3213.8999999999996</v>
      </c>
      <c r="H42" s="92">
        <f>VLOOKUP($A42,'[1]0101L SA'!$A$17:$RAD$10000,COLUMN('[1]0101L SA'!$B$128),FALSE)</f>
        <v>31838.5</v>
      </c>
      <c r="I42" s="33"/>
      <c r="J42" s="93" t="s">
        <v>48</v>
      </c>
      <c r="K42" s="91">
        <f t="shared" si="1"/>
        <v>100.70292188686916</v>
      </c>
      <c r="L42" s="91">
        <f t="shared" si="3"/>
        <v>159.19178339478651</v>
      </c>
      <c r="M42" s="91">
        <f t="shared" si="2"/>
        <v>330.32146792507064</v>
      </c>
      <c r="N42" s="91">
        <f t="shared" si="2"/>
        <v>158.76004638937701</v>
      </c>
      <c r="O42" s="91">
        <f t="shared" si="2"/>
        <v>162.42277223969978</v>
      </c>
      <c r="P42" s="91">
        <f t="shared" si="2"/>
        <v>156.91642722312849</v>
      </c>
      <c r="Q42" s="114"/>
    </row>
    <row r="43" spans="1:17" x14ac:dyDescent="0.2">
      <c r="A43" s="148" t="s">
        <v>206</v>
      </c>
      <c r="B43" s="93" t="s">
        <v>49</v>
      </c>
      <c r="C43" s="91">
        <f>VLOOKUP($A43,'[1]0101L SA'!$A$17:$RAD$10000,COLUMN('[1]0101L SA'!$H$128),FALSE)</f>
        <v>2485.1999999999998</v>
      </c>
      <c r="D43" s="91">
        <f>VLOOKUP($A43,'[1]0101L SA'!$A$17:$RAD$10000,COLUMN('[1]0101L SA'!$K$128),FALSE)</f>
        <v>8045.9</v>
      </c>
      <c r="E43" s="91">
        <f>VLOOKUP($A43,'[1]0101L SA'!$A$17:$RAD$10000,COLUMN('[1]0101L SA'!$Q$128),FALSE)</f>
        <v>3240.9</v>
      </c>
      <c r="F43" s="91">
        <f>VLOOKUP($A43,'[1]0101L SA'!$A$17:$RAD$10000,COLUMN('[1]0101L SA'!$T$128),FALSE)+VLOOKUP($A43,'[1]0101L SA'!$A$17:$RAD$10000,COLUMN('[1]0101L SA'!$W$128),FALSE)+VLOOKUP($A43,'[1]0101L SA'!$A$17:$RAD$10000,COLUMN('[1]0101L SA'!$Z$128),FALSE)+VLOOKUP($A43,'[1]0101L SA'!$A$17:$RAD$10000,COLUMN('[1]0101L SA'!$AC$128),FALSE)+VLOOKUP($A43,'[1]0101L SA'!$A$17:$RAD$10000,COLUMN('[1]0101L SA'!$AF$128),FALSE)+VLOOKUP($A43,'[1]0101L SA'!$A$17:$RAD$10000,COLUMN('[1]0101L SA'!$AI$128),FALSE)+VLOOKUP($A43,'[1]0101L SA'!$A$17:$RAD$10000,COLUMN('[1]0101L SA'!$AL$128),FALSE)</f>
        <v>15208.600000000002</v>
      </c>
      <c r="G43" s="91">
        <f>VLOOKUP($A43,'[1]0101L SA'!$A$17:$RAD$10000,COLUMN('[1]0101L SA'!$AU$128),FALSE)</f>
        <v>3364.9</v>
      </c>
      <c r="H43" s="92">
        <f>VLOOKUP($A43,'[1]0101L SA'!$A$17:$RAD$10000,COLUMN('[1]0101L SA'!$B$128),FALSE)</f>
        <v>31614.6</v>
      </c>
      <c r="I43" s="33"/>
      <c r="J43" s="93" t="s">
        <v>49</v>
      </c>
      <c r="K43" s="91">
        <f t="shared" si="1"/>
        <v>106.35625407897973</v>
      </c>
      <c r="L43" s="91">
        <f t="shared" si="3"/>
        <v>159.07118355888136</v>
      </c>
      <c r="M43" s="91">
        <f t="shared" si="2"/>
        <v>310.53514109136199</v>
      </c>
      <c r="N43" s="91">
        <f t="shared" si="2"/>
        <v>154.04311781179891</v>
      </c>
      <c r="O43" s="91">
        <f t="shared" si="2"/>
        <v>170.05394888122402</v>
      </c>
      <c r="P43" s="91">
        <f t="shared" si="2"/>
        <v>155.8129334010182</v>
      </c>
      <c r="Q43" s="114"/>
    </row>
    <row r="44" spans="1:17" x14ac:dyDescent="0.2">
      <c r="A44" s="148" t="s">
        <v>207</v>
      </c>
      <c r="B44" s="93" t="s">
        <v>50</v>
      </c>
      <c r="C44" s="91">
        <f>VLOOKUP($A44,'[1]0101L SA'!$A$17:$RAD$10000,COLUMN('[1]0101L SA'!$H$128),FALSE)</f>
        <v>2572.3000000000002</v>
      </c>
      <c r="D44" s="91">
        <f>VLOOKUP($A44,'[1]0101L SA'!$A$17:$RAD$10000,COLUMN('[1]0101L SA'!$K$128),FALSE)</f>
        <v>8158</v>
      </c>
      <c r="E44" s="91">
        <f>VLOOKUP($A44,'[1]0101L SA'!$A$17:$RAD$10000,COLUMN('[1]0101L SA'!$Q$128),FALSE)</f>
        <v>3132.7</v>
      </c>
      <c r="F44" s="91">
        <f>VLOOKUP($A44,'[1]0101L SA'!$A$17:$RAD$10000,COLUMN('[1]0101L SA'!$T$128),FALSE)+VLOOKUP($A44,'[1]0101L SA'!$A$17:$RAD$10000,COLUMN('[1]0101L SA'!$W$128),FALSE)+VLOOKUP($A44,'[1]0101L SA'!$A$17:$RAD$10000,COLUMN('[1]0101L SA'!$Z$128),FALSE)+VLOOKUP($A44,'[1]0101L SA'!$A$17:$RAD$10000,COLUMN('[1]0101L SA'!$AC$128),FALSE)+VLOOKUP($A44,'[1]0101L SA'!$A$17:$RAD$10000,COLUMN('[1]0101L SA'!$AF$128),FALSE)+VLOOKUP($A44,'[1]0101L SA'!$A$17:$RAD$10000,COLUMN('[1]0101L SA'!$AI$128),FALSE)+VLOOKUP($A44,'[1]0101L SA'!$A$17:$RAD$10000,COLUMN('[1]0101L SA'!$AL$128),FALSE)</f>
        <v>15648.699999999999</v>
      </c>
      <c r="G44" s="91">
        <f>VLOOKUP($A44,'[1]0101L SA'!$A$17:$RAD$10000,COLUMN('[1]0101L SA'!$AU$128),FALSE)</f>
        <v>2674.6000000000004</v>
      </c>
      <c r="H44" s="92">
        <f>VLOOKUP($A44,'[1]0101L SA'!$A$17:$RAD$10000,COLUMN('[1]0101L SA'!$B$128),FALSE)</f>
        <v>31665.8</v>
      </c>
      <c r="I44" s="33"/>
      <c r="J44" s="93" t="s">
        <v>50</v>
      </c>
      <c r="K44" s="91">
        <f t="shared" si="1"/>
        <v>110.08377288240769</v>
      </c>
      <c r="L44" s="91">
        <f t="shared" si="3"/>
        <v>161.28745267444964</v>
      </c>
      <c r="M44" s="91">
        <f t="shared" si="2"/>
        <v>300.16768073587883</v>
      </c>
      <c r="N44" s="91">
        <f t="shared" si="2"/>
        <v>158.50075205485695</v>
      </c>
      <c r="O44" s="91">
        <f t="shared" si="2"/>
        <v>135.16784798291829</v>
      </c>
      <c r="P44" s="91">
        <f t="shared" si="2"/>
        <v>156.06527321205905</v>
      </c>
      <c r="Q44" s="114"/>
    </row>
    <row r="45" spans="1:17" x14ac:dyDescent="0.2">
      <c r="A45" s="148" t="s">
        <v>208</v>
      </c>
      <c r="B45" s="93" t="s">
        <v>51</v>
      </c>
      <c r="C45" s="91">
        <f>VLOOKUP($A45,'[1]0101L SA'!$A$17:$RAD$10000,COLUMN('[1]0101L SA'!$H$128),FALSE)</f>
        <v>2488.5</v>
      </c>
      <c r="D45" s="91">
        <f>VLOOKUP($A45,'[1]0101L SA'!$A$17:$RAD$10000,COLUMN('[1]0101L SA'!$K$128),FALSE)</f>
        <v>8214.9</v>
      </c>
      <c r="E45" s="91">
        <f>VLOOKUP($A45,'[1]0101L SA'!$A$17:$RAD$10000,COLUMN('[1]0101L SA'!$Q$128),FALSE)</f>
        <v>2874.9</v>
      </c>
      <c r="F45" s="91">
        <f>VLOOKUP($A45,'[1]0101L SA'!$A$17:$RAD$10000,COLUMN('[1]0101L SA'!$T$128),FALSE)+VLOOKUP($A45,'[1]0101L SA'!$A$17:$RAD$10000,COLUMN('[1]0101L SA'!$W$128),FALSE)+VLOOKUP($A45,'[1]0101L SA'!$A$17:$RAD$10000,COLUMN('[1]0101L SA'!$Z$128),FALSE)+VLOOKUP($A45,'[1]0101L SA'!$A$17:$RAD$10000,COLUMN('[1]0101L SA'!$AC$128),FALSE)+VLOOKUP($A45,'[1]0101L SA'!$A$17:$RAD$10000,COLUMN('[1]0101L SA'!$AF$128),FALSE)+VLOOKUP($A45,'[1]0101L SA'!$A$17:$RAD$10000,COLUMN('[1]0101L SA'!$AI$128),FALSE)+VLOOKUP($A45,'[1]0101L SA'!$A$17:$RAD$10000,COLUMN('[1]0101L SA'!$AL$128),FALSE)</f>
        <v>15514.4</v>
      </c>
      <c r="G45" s="91">
        <f>VLOOKUP($A45,'[1]0101L SA'!$A$17:$RAD$10000,COLUMN('[1]0101L SA'!$AU$128),FALSE)</f>
        <v>2860</v>
      </c>
      <c r="H45" s="92">
        <f>VLOOKUP($A45,'[1]0101L SA'!$A$17:$RAD$10000,COLUMN('[1]0101L SA'!$B$128),FALSE)</f>
        <v>31642.3</v>
      </c>
      <c r="I45" s="33"/>
      <c r="J45" s="93" t="s">
        <v>51</v>
      </c>
      <c r="K45" s="91">
        <f t="shared" si="1"/>
        <v>106.49748039414979</v>
      </c>
      <c r="L45" s="91">
        <f t="shared" si="3"/>
        <v>162.41239212740086</v>
      </c>
      <c r="M45" s="91">
        <f t="shared" si="2"/>
        <v>275.46591290183488</v>
      </c>
      <c r="N45" s="91">
        <f t="shared" si="2"/>
        <v>157.14046966712075</v>
      </c>
      <c r="O45" s="91">
        <f t="shared" si="2"/>
        <v>144.53751784608775</v>
      </c>
      <c r="P45" s="91">
        <f t="shared" si="2"/>
        <v>155.94945318160086</v>
      </c>
      <c r="Q45" s="114"/>
    </row>
    <row r="46" spans="1:17" x14ac:dyDescent="0.2">
      <c r="A46" s="148" t="s">
        <v>209</v>
      </c>
      <c r="B46" s="94" t="s">
        <v>52</v>
      </c>
      <c r="C46" s="91">
        <f>VLOOKUP($A46,'[1]0101L SA'!$A$17:$RAD$10000,COLUMN('[1]0101L SA'!$H$128),FALSE)</f>
        <v>1741.1</v>
      </c>
      <c r="D46" s="91">
        <f>VLOOKUP($A46,'[1]0101L SA'!$A$17:$RAD$10000,COLUMN('[1]0101L SA'!$K$128),FALSE)</f>
        <v>8387.4</v>
      </c>
      <c r="E46" s="91">
        <f>VLOOKUP($A46,'[1]0101L SA'!$A$17:$RAD$10000,COLUMN('[1]0101L SA'!$Q$128),FALSE)</f>
        <v>2659.6</v>
      </c>
      <c r="F46" s="91">
        <f>VLOOKUP($A46,'[1]0101L SA'!$A$17:$RAD$10000,COLUMN('[1]0101L SA'!$T$128),FALSE)+VLOOKUP($A46,'[1]0101L SA'!$A$17:$RAD$10000,COLUMN('[1]0101L SA'!$W$128),FALSE)+VLOOKUP($A46,'[1]0101L SA'!$A$17:$RAD$10000,COLUMN('[1]0101L SA'!$Z$128),FALSE)+VLOOKUP($A46,'[1]0101L SA'!$A$17:$RAD$10000,COLUMN('[1]0101L SA'!$AC$128),FALSE)+VLOOKUP($A46,'[1]0101L SA'!$A$17:$RAD$10000,COLUMN('[1]0101L SA'!$AF$128),FALSE)+VLOOKUP($A46,'[1]0101L SA'!$A$17:$RAD$10000,COLUMN('[1]0101L SA'!$AI$128),FALSE)+VLOOKUP($A46,'[1]0101L SA'!$A$17:$RAD$10000,COLUMN('[1]0101L SA'!$AL$128),FALSE)</f>
        <v>14750.600000000002</v>
      </c>
      <c r="G46" s="91">
        <f>VLOOKUP($A46,'[1]0101L SA'!$A$17:$RAD$10000,COLUMN('[1]0101L SA'!$AU$128),FALSE)</f>
        <v>3298.6</v>
      </c>
      <c r="H46" s="92">
        <f>VLOOKUP($A46,'[1]0101L SA'!$A$17:$RAD$10000,COLUMN('[1]0101L SA'!$B$128),FALSE)</f>
        <v>30203.4</v>
      </c>
      <c r="I46" s="33"/>
      <c r="J46" s="94" t="s">
        <v>52</v>
      </c>
      <c r="K46" s="91">
        <f t="shared" si="1"/>
        <v>74.511859800785302</v>
      </c>
      <c r="L46" s="91">
        <f t="shared" si="3"/>
        <v>165.82279732307904</v>
      </c>
      <c r="M46" s="91">
        <f t="shared" si="2"/>
        <v>254.83639151056386</v>
      </c>
      <c r="N46" s="91">
        <f t="shared" si="2"/>
        <v>149.40418010827565</v>
      </c>
      <c r="O46" s="91">
        <f t="shared" si="2"/>
        <v>166.70330642206471</v>
      </c>
      <c r="P46" s="91">
        <f t="shared" si="2"/>
        <v>148.85781735920474</v>
      </c>
      <c r="Q46" s="114"/>
    </row>
    <row r="47" spans="1:17" x14ac:dyDescent="0.2">
      <c r="A47" s="148" t="s">
        <v>210</v>
      </c>
      <c r="B47" s="94" t="s">
        <v>53</v>
      </c>
      <c r="C47" s="91">
        <f>VLOOKUP($A47,'[1]0101L SA'!$A$17:$RAD$10000,COLUMN('[1]0101L SA'!$H$128),FALSE)</f>
        <v>2086.1</v>
      </c>
      <c r="D47" s="91">
        <f>VLOOKUP($A47,'[1]0101L SA'!$A$17:$RAD$10000,COLUMN('[1]0101L SA'!$K$128),FALSE)</f>
        <v>8174.2</v>
      </c>
      <c r="E47" s="91">
        <f>VLOOKUP($A47,'[1]0101L SA'!$A$17:$RAD$10000,COLUMN('[1]0101L SA'!$Q$128),FALSE)</f>
        <v>2760.3</v>
      </c>
      <c r="F47" s="91">
        <f>VLOOKUP($A47,'[1]0101L SA'!$A$17:$RAD$10000,COLUMN('[1]0101L SA'!$T$128),FALSE)+VLOOKUP($A47,'[1]0101L SA'!$A$17:$RAD$10000,COLUMN('[1]0101L SA'!$W$128),FALSE)+VLOOKUP($A47,'[1]0101L SA'!$A$17:$RAD$10000,COLUMN('[1]0101L SA'!$Z$128),FALSE)+VLOOKUP($A47,'[1]0101L SA'!$A$17:$RAD$10000,COLUMN('[1]0101L SA'!$AC$128),FALSE)+VLOOKUP($A47,'[1]0101L SA'!$A$17:$RAD$10000,COLUMN('[1]0101L SA'!$AF$128),FALSE)+VLOOKUP($A47,'[1]0101L SA'!$A$17:$RAD$10000,COLUMN('[1]0101L SA'!$AI$128),FALSE)+VLOOKUP($A47,'[1]0101L SA'!$A$17:$RAD$10000,COLUMN('[1]0101L SA'!$AL$128),FALSE)</f>
        <v>14311.100000000002</v>
      </c>
      <c r="G47" s="91">
        <f>VLOOKUP($A47,'[1]0101L SA'!$A$17:$RAD$10000,COLUMN('[1]0101L SA'!$AU$128),FALSE)</f>
        <v>3391.2999999999997</v>
      </c>
      <c r="H47" s="92">
        <f>VLOOKUP($A47,'[1]0101L SA'!$A$17:$RAD$10000,COLUMN('[1]0101L SA'!$B$128),FALSE)</f>
        <v>30404.400000000001</v>
      </c>
      <c r="I47" s="33"/>
      <c r="J47" s="94" t="s">
        <v>53</v>
      </c>
      <c r="K47" s="91">
        <f t="shared" si="1"/>
        <v>89.276429114018839</v>
      </c>
      <c r="L47" s="91">
        <f t="shared" si="3"/>
        <v>161.60773420586986</v>
      </c>
      <c r="M47" s="91">
        <f t="shared" si="2"/>
        <v>264.48522014085182</v>
      </c>
      <c r="N47" s="91">
        <f t="shared" si="2"/>
        <v>144.9526230761829</v>
      </c>
      <c r="O47" s="91">
        <f t="shared" si="2"/>
        <v>171.38814135364942</v>
      </c>
      <c r="P47" s="91">
        <f t="shared" si="2"/>
        <v>149.84844825801744</v>
      </c>
      <c r="Q47" s="114"/>
    </row>
    <row r="48" spans="1:17" x14ac:dyDescent="0.2">
      <c r="A48" s="148" t="s">
        <v>211</v>
      </c>
      <c r="B48" s="94" t="s">
        <v>54</v>
      </c>
      <c r="C48" s="91">
        <f>VLOOKUP($A48,'[1]0101L SA'!$A$17:$RAD$10000,COLUMN('[1]0101L SA'!$H$128),FALSE)</f>
        <v>2227.8000000000002</v>
      </c>
      <c r="D48" s="91">
        <f>VLOOKUP($A48,'[1]0101L SA'!$A$17:$RAD$10000,COLUMN('[1]0101L SA'!$K$128),FALSE)</f>
        <v>8124.9</v>
      </c>
      <c r="E48" s="91">
        <f>VLOOKUP($A48,'[1]0101L SA'!$A$17:$RAD$10000,COLUMN('[1]0101L SA'!$Q$128),FALSE)</f>
        <v>2444</v>
      </c>
      <c r="F48" s="91">
        <f>VLOOKUP($A48,'[1]0101L SA'!$A$17:$RAD$10000,COLUMN('[1]0101L SA'!$T$128),FALSE)+VLOOKUP($A48,'[1]0101L SA'!$A$17:$RAD$10000,COLUMN('[1]0101L SA'!$W$128),FALSE)+VLOOKUP($A48,'[1]0101L SA'!$A$17:$RAD$10000,COLUMN('[1]0101L SA'!$Z$128),FALSE)+VLOOKUP($A48,'[1]0101L SA'!$A$17:$RAD$10000,COLUMN('[1]0101L SA'!$AC$128),FALSE)+VLOOKUP($A48,'[1]0101L SA'!$A$17:$RAD$10000,COLUMN('[1]0101L SA'!$AF$128),FALSE)+VLOOKUP($A48,'[1]0101L SA'!$A$17:$RAD$10000,COLUMN('[1]0101L SA'!$AI$128),FALSE)+VLOOKUP($A48,'[1]0101L SA'!$A$17:$RAD$10000,COLUMN('[1]0101L SA'!$AL$128),FALSE)</f>
        <v>14301.000000000002</v>
      </c>
      <c r="G48" s="91">
        <f>VLOOKUP($A48,'[1]0101L SA'!$A$17:$RAD$10000,COLUMN('[1]0101L SA'!$AU$128),FALSE)</f>
        <v>3424.4</v>
      </c>
      <c r="H48" s="92">
        <f>VLOOKUP($A48,'[1]0101L SA'!$A$17:$RAD$10000,COLUMN('[1]0101L SA'!$B$128),FALSE)</f>
        <v>30434.5</v>
      </c>
      <c r="I48" s="33"/>
      <c r="J48" s="94" t="s">
        <v>54</v>
      </c>
      <c r="K48" s="91">
        <f t="shared" si="1"/>
        <v>95.340601495715063</v>
      </c>
      <c r="L48" s="91">
        <f t="shared" si="3"/>
        <v>160.63305028617748</v>
      </c>
      <c r="M48" s="91">
        <f t="shared" si="2"/>
        <v>234.17812485028503</v>
      </c>
      <c r="N48" s="91">
        <f t="shared" si="2"/>
        <v>144.85032335826679</v>
      </c>
      <c r="O48" s="91">
        <f t="shared" si="2"/>
        <v>173.06093570354645</v>
      </c>
      <c r="P48" s="91">
        <f t="shared" si="2"/>
        <v>149.99679646724263</v>
      </c>
      <c r="Q48" s="114"/>
    </row>
    <row r="49" spans="1:17" x14ac:dyDescent="0.2">
      <c r="A49" s="148" t="s">
        <v>212</v>
      </c>
      <c r="B49" s="94" t="s">
        <v>55</v>
      </c>
      <c r="C49" s="91">
        <f>VLOOKUP($A49,'[1]0101L SA'!$A$17:$RAD$10000,COLUMN('[1]0101L SA'!$H$128),FALSE)</f>
        <v>2173.9</v>
      </c>
      <c r="D49" s="91">
        <f>VLOOKUP($A49,'[1]0101L SA'!$A$17:$RAD$10000,COLUMN('[1]0101L SA'!$K$128),FALSE)</f>
        <v>8402.9</v>
      </c>
      <c r="E49" s="91">
        <f>VLOOKUP($A49,'[1]0101L SA'!$A$17:$RAD$10000,COLUMN('[1]0101L SA'!$Q$128),FALSE)</f>
        <v>2356.8000000000002</v>
      </c>
      <c r="F49" s="91">
        <f>VLOOKUP($A49,'[1]0101L SA'!$A$17:$RAD$10000,COLUMN('[1]0101L SA'!$T$128),FALSE)+VLOOKUP($A49,'[1]0101L SA'!$A$17:$RAD$10000,COLUMN('[1]0101L SA'!$W$128),FALSE)+VLOOKUP($A49,'[1]0101L SA'!$A$17:$RAD$10000,COLUMN('[1]0101L SA'!$Z$128),FALSE)+VLOOKUP($A49,'[1]0101L SA'!$A$17:$RAD$10000,COLUMN('[1]0101L SA'!$AC$128),FALSE)+VLOOKUP($A49,'[1]0101L SA'!$A$17:$RAD$10000,COLUMN('[1]0101L SA'!$AF$128),FALSE)+VLOOKUP($A49,'[1]0101L SA'!$A$17:$RAD$10000,COLUMN('[1]0101L SA'!$AI$128),FALSE)+VLOOKUP($A49,'[1]0101L SA'!$A$17:$RAD$10000,COLUMN('[1]0101L SA'!$AL$128),FALSE)</f>
        <v>14343</v>
      </c>
      <c r="G49" s="91">
        <f>VLOOKUP($A49,'[1]0101L SA'!$A$17:$RAD$10000,COLUMN('[1]0101L SA'!$AU$128),FALSE)</f>
        <v>3407.6</v>
      </c>
      <c r="H49" s="92">
        <f>VLOOKUP($A49,'[1]0101L SA'!$A$17:$RAD$10000,COLUMN('[1]0101L SA'!$B$128),FALSE)</f>
        <v>30955</v>
      </c>
      <c r="I49" s="33"/>
      <c r="J49" s="94" t="s">
        <v>55</v>
      </c>
      <c r="K49" s="91">
        <f t="shared" si="1"/>
        <v>93.033905014604073</v>
      </c>
      <c r="L49" s="91">
        <f t="shared" si="3"/>
        <v>166.12923952906752</v>
      </c>
      <c r="M49" s="91">
        <f t="shared" si="2"/>
        <v>225.82283332534851</v>
      </c>
      <c r="N49" s="91">
        <f t="shared" si="2"/>
        <v>145.27572812583878</v>
      </c>
      <c r="O49" s="91">
        <f t="shared" si="2"/>
        <v>172.21190413018485</v>
      </c>
      <c r="P49" s="91">
        <f t="shared" si="2"/>
        <v>152.56208692909348</v>
      </c>
      <c r="Q49" s="114"/>
    </row>
    <row r="50" spans="1:17" x14ac:dyDescent="0.2">
      <c r="A50" s="148" t="s">
        <v>213</v>
      </c>
      <c r="B50" s="94" t="s">
        <v>56</v>
      </c>
      <c r="C50" s="91">
        <f>VLOOKUP($A50,'[1]0101L SA'!$A$17:$RAD$10000,COLUMN('[1]0101L SA'!$H$128),FALSE)</f>
        <v>1906.1</v>
      </c>
      <c r="D50" s="91">
        <f>VLOOKUP($A50,'[1]0101L SA'!$A$17:$RAD$10000,COLUMN('[1]0101L SA'!$K$128),FALSE)</f>
        <v>9359.1</v>
      </c>
      <c r="E50" s="91">
        <f>VLOOKUP($A50,'[1]0101L SA'!$A$17:$RAD$10000,COLUMN('[1]0101L SA'!$Q$128),FALSE)</f>
        <v>2138.1</v>
      </c>
      <c r="F50" s="91">
        <f>VLOOKUP($A50,'[1]0101L SA'!$A$17:$RAD$10000,COLUMN('[1]0101L SA'!$T$128),FALSE)+VLOOKUP($A50,'[1]0101L SA'!$A$17:$RAD$10000,COLUMN('[1]0101L SA'!$W$128),FALSE)+VLOOKUP($A50,'[1]0101L SA'!$A$17:$RAD$10000,COLUMN('[1]0101L SA'!$Z$128),FALSE)+VLOOKUP($A50,'[1]0101L SA'!$A$17:$RAD$10000,COLUMN('[1]0101L SA'!$AC$128),FALSE)+VLOOKUP($A50,'[1]0101L SA'!$A$17:$RAD$10000,COLUMN('[1]0101L SA'!$AF$128),FALSE)+VLOOKUP($A50,'[1]0101L SA'!$A$17:$RAD$10000,COLUMN('[1]0101L SA'!$AI$128),FALSE)+VLOOKUP($A50,'[1]0101L SA'!$A$17:$RAD$10000,COLUMN('[1]0101L SA'!$AL$128),FALSE)</f>
        <v>14875.900000000001</v>
      </c>
      <c r="G50" s="91">
        <f>VLOOKUP($A50,'[1]0101L SA'!$A$17:$RAD$10000,COLUMN('[1]0101L SA'!$AU$128),FALSE)</f>
        <v>3535.7000000000003</v>
      </c>
      <c r="H50" s="92">
        <f>VLOOKUP($A50,'[1]0101L SA'!$A$17:$RAD$10000,COLUMN('[1]0101L SA'!$B$128),FALSE)</f>
        <v>31543.4</v>
      </c>
      <c r="I50" s="33"/>
      <c r="J50" s="94" t="s">
        <v>56</v>
      </c>
      <c r="K50" s="91">
        <f t="shared" si="1"/>
        <v>81.573175559288288</v>
      </c>
      <c r="L50" s="91">
        <f t="shared" si="3"/>
        <v>185.03375806882099</v>
      </c>
      <c r="M50" s="91">
        <f t="shared" si="2"/>
        <v>204.86753221865564</v>
      </c>
      <c r="N50" s="91">
        <f t="shared" si="2"/>
        <v>150.67330433153211</v>
      </c>
      <c r="O50" s="91">
        <f t="shared" si="2"/>
        <v>178.68576987706732</v>
      </c>
      <c r="P50" s="91">
        <f t="shared" si="2"/>
        <v>155.46202335128953</v>
      </c>
      <c r="Q50" s="114"/>
    </row>
    <row r="51" spans="1:17" x14ac:dyDescent="0.2">
      <c r="A51" s="148" t="s">
        <v>214</v>
      </c>
      <c r="B51" s="94" t="s">
        <v>57</v>
      </c>
      <c r="C51" s="91">
        <f>VLOOKUP($A51,'[1]0101L SA'!$A$17:$RAD$10000,COLUMN('[1]0101L SA'!$H$128),FALSE)</f>
        <v>2466.8000000000002</v>
      </c>
      <c r="D51" s="91">
        <f>VLOOKUP($A51,'[1]0101L SA'!$A$17:$RAD$10000,COLUMN('[1]0101L SA'!$K$128),FALSE)</f>
        <v>9068</v>
      </c>
      <c r="E51" s="91">
        <f>VLOOKUP($A51,'[1]0101L SA'!$A$17:$RAD$10000,COLUMN('[1]0101L SA'!$Q$128),FALSE)</f>
        <v>1862.3</v>
      </c>
      <c r="F51" s="91">
        <f>VLOOKUP($A51,'[1]0101L SA'!$A$17:$RAD$10000,COLUMN('[1]0101L SA'!$T$128),FALSE)+VLOOKUP($A51,'[1]0101L SA'!$A$17:$RAD$10000,COLUMN('[1]0101L SA'!$W$128),FALSE)+VLOOKUP($A51,'[1]0101L SA'!$A$17:$RAD$10000,COLUMN('[1]0101L SA'!$Z$128),FALSE)+VLOOKUP($A51,'[1]0101L SA'!$A$17:$RAD$10000,COLUMN('[1]0101L SA'!$AC$128),FALSE)+VLOOKUP($A51,'[1]0101L SA'!$A$17:$RAD$10000,COLUMN('[1]0101L SA'!$AF$128),FALSE)+VLOOKUP($A51,'[1]0101L SA'!$A$17:$RAD$10000,COLUMN('[1]0101L SA'!$AI$128),FALSE)+VLOOKUP($A51,'[1]0101L SA'!$A$17:$RAD$10000,COLUMN('[1]0101L SA'!$AL$128),FALSE)</f>
        <v>15068.600000000002</v>
      </c>
      <c r="G51" s="91">
        <f>VLOOKUP($A51,'[1]0101L SA'!$A$17:$RAD$10000,COLUMN('[1]0101L SA'!$AU$128),FALSE)</f>
        <v>3591.1</v>
      </c>
      <c r="H51" s="92">
        <f>VLOOKUP($A51,'[1]0101L SA'!$A$17:$RAD$10000,COLUMN('[1]0101L SA'!$B$128),FALSE)</f>
        <v>31646.6</v>
      </c>
      <c r="I51" s="33"/>
      <c r="J51" s="94" t="s">
        <v>57</v>
      </c>
      <c r="K51" s="91">
        <f t="shared" si="1"/>
        <v>105.56881038227395</v>
      </c>
      <c r="L51" s="91">
        <f t="shared" si="3"/>
        <v>179.27857573570842</v>
      </c>
      <c r="M51" s="91">
        <f t="shared" si="2"/>
        <v>178.44104824414313</v>
      </c>
      <c r="N51" s="91">
        <f t="shared" si="2"/>
        <v>152.62510191989224</v>
      </c>
      <c r="O51" s="91">
        <f t="shared" si="2"/>
        <v>181.48555256541459</v>
      </c>
      <c r="P51" s="91">
        <f t="shared" si="2"/>
        <v>155.97064578291875</v>
      </c>
      <c r="Q51" s="114"/>
    </row>
    <row r="52" spans="1:17" x14ac:dyDescent="0.2">
      <c r="A52" s="148" t="s">
        <v>215</v>
      </c>
      <c r="B52" s="94" t="s">
        <v>58</v>
      </c>
      <c r="C52" s="91">
        <f>VLOOKUP($A52,'[1]0101L SA'!$A$17:$RAD$10000,COLUMN('[1]0101L SA'!$H$128),FALSE)</f>
        <v>2599.9</v>
      </c>
      <c r="D52" s="91">
        <f>VLOOKUP($A52,'[1]0101L SA'!$A$17:$RAD$10000,COLUMN('[1]0101L SA'!$K$128),FALSE)</f>
        <v>9199.7999999999993</v>
      </c>
      <c r="E52" s="91">
        <f>VLOOKUP($A52,'[1]0101L SA'!$A$17:$RAD$10000,COLUMN('[1]0101L SA'!$Q$128),FALSE)</f>
        <v>1842.5</v>
      </c>
      <c r="F52" s="91">
        <f>VLOOKUP($A52,'[1]0101L SA'!$A$17:$RAD$10000,COLUMN('[1]0101L SA'!$T$128),FALSE)+VLOOKUP($A52,'[1]0101L SA'!$A$17:$RAD$10000,COLUMN('[1]0101L SA'!$W$128),FALSE)+VLOOKUP($A52,'[1]0101L SA'!$A$17:$RAD$10000,COLUMN('[1]0101L SA'!$Z$128),FALSE)+VLOOKUP($A52,'[1]0101L SA'!$A$17:$RAD$10000,COLUMN('[1]0101L SA'!$AC$128),FALSE)+VLOOKUP($A52,'[1]0101L SA'!$A$17:$RAD$10000,COLUMN('[1]0101L SA'!$AF$128),FALSE)+VLOOKUP($A52,'[1]0101L SA'!$A$17:$RAD$10000,COLUMN('[1]0101L SA'!$AI$128),FALSE)+VLOOKUP($A52,'[1]0101L SA'!$A$17:$RAD$10000,COLUMN('[1]0101L SA'!$AL$128),FALSE)</f>
        <v>15099.9</v>
      </c>
      <c r="G52" s="91">
        <f>VLOOKUP($A52,'[1]0101L SA'!$A$17:$RAD$10000,COLUMN('[1]0101L SA'!$AU$128),FALSE)</f>
        <v>3628.3</v>
      </c>
      <c r="H52" s="92">
        <f>VLOOKUP($A52,'[1]0101L SA'!$A$17:$RAD$10000,COLUMN('[1]0101L SA'!$B$128),FALSE)</f>
        <v>32214.799999999999</v>
      </c>
      <c r="I52" s="33"/>
      <c r="J52" s="94" t="s">
        <v>58</v>
      </c>
      <c r="K52" s="91">
        <f t="shared" si="1"/>
        <v>111.26493842746636</v>
      </c>
      <c r="L52" s="91">
        <f t="shared" si="3"/>
        <v>181.88432300985556</v>
      </c>
      <c r="M52" s="91">
        <f t="shared" si="2"/>
        <v>176.54386048962775</v>
      </c>
      <c r="N52" s="91">
        <f t="shared" si="2"/>
        <v>152.94212975858278</v>
      </c>
      <c r="O52" s="91">
        <f t="shared" si="2"/>
        <v>183.36555104928678</v>
      </c>
      <c r="P52" s="91">
        <f t="shared" si="2"/>
        <v>158.77102626404007</v>
      </c>
      <c r="Q52" s="114"/>
    </row>
    <row r="53" spans="1:17" x14ac:dyDescent="0.2">
      <c r="A53" s="148" t="s">
        <v>216</v>
      </c>
      <c r="B53" s="94" t="s">
        <v>59</v>
      </c>
      <c r="C53" s="91">
        <f>VLOOKUP($A53,'[1]0101L SA'!$A$17:$RAD$10000,COLUMN('[1]0101L SA'!$H$128),FALSE)</f>
        <v>2489.3000000000002</v>
      </c>
      <c r="D53" s="91">
        <f>VLOOKUP($A53,'[1]0101L SA'!$A$17:$RAD$10000,COLUMN('[1]0101L SA'!$K$128),FALSE)</f>
        <v>9166.4</v>
      </c>
      <c r="E53" s="91">
        <f>VLOOKUP($A53,'[1]0101L SA'!$A$17:$RAD$10000,COLUMN('[1]0101L SA'!$Q$128),FALSE)</f>
        <v>1749.7</v>
      </c>
      <c r="F53" s="91">
        <f>VLOOKUP($A53,'[1]0101L SA'!$A$17:$RAD$10000,COLUMN('[1]0101L SA'!$T$128),FALSE)+VLOOKUP($A53,'[1]0101L SA'!$A$17:$RAD$10000,COLUMN('[1]0101L SA'!$W$128),FALSE)+VLOOKUP($A53,'[1]0101L SA'!$A$17:$RAD$10000,COLUMN('[1]0101L SA'!$Z$128),FALSE)+VLOOKUP($A53,'[1]0101L SA'!$A$17:$RAD$10000,COLUMN('[1]0101L SA'!$AC$128),FALSE)+VLOOKUP($A53,'[1]0101L SA'!$A$17:$RAD$10000,COLUMN('[1]0101L SA'!$AF$128),FALSE)+VLOOKUP($A53,'[1]0101L SA'!$A$17:$RAD$10000,COLUMN('[1]0101L SA'!$AI$128),FALSE)+VLOOKUP($A53,'[1]0101L SA'!$A$17:$RAD$10000,COLUMN('[1]0101L SA'!$AL$128),FALSE)</f>
        <v>15175.500000000002</v>
      </c>
      <c r="G53" s="91">
        <f>VLOOKUP($A53,'[1]0101L SA'!$A$17:$RAD$10000,COLUMN('[1]0101L SA'!$AU$128),FALSE)</f>
        <v>3655.4</v>
      </c>
      <c r="H53" s="92">
        <f>VLOOKUP($A53,'[1]0101L SA'!$A$17:$RAD$10000,COLUMN('[1]0101L SA'!$B$128),FALSE)</f>
        <v>32002.799999999999</v>
      </c>
      <c r="I53" s="33"/>
      <c r="J53" s="94" t="s">
        <v>59</v>
      </c>
      <c r="K53" s="91">
        <f t="shared" si="1"/>
        <v>106.53171707661528</v>
      </c>
      <c r="L53" s="91">
        <f t="shared" si="3"/>
        <v>181.22398948211267</v>
      </c>
      <c r="M53" s="91">
        <f t="shared" si="2"/>
        <v>167.65199060987879</v>
      </c>
      <c r="N53" s="91">
        <f t="shared" si="2"/>
        <v>153.7078583402124</v>
      </c>
      <c r="O53" s="91">
        <f t="shared" si="2"/>
        <v>184.73511983726894</v>
      </c>
      <c r="P53" s="91">
        <f t="shared" si="2"/>
        <v>157.72618173394906</v>
      </c>
      <c r="Q53" s="114"/>
    </row>
    <row r="54" spans="1:17" x14ac:dyDescent="0.2">
      <c r="A54" s="148" t="s">
        <v>217</v>
      </c>
      <c r="B54" s="94" t="s">
        <v>60</v>
      </c>
      <c r="C54" s="91">
        <f>VLOOKUP($A54,'[1]0101L SA'!$A$17:$RAD$10000,COLUMN('[1]0101L SA'!$H$128),FALSE)</f>
        <v>1950.6</v>
      </c>
      <c r="D54" s="91">
        <f>VLOOKUP($A54,'[1]0101L SA'!$A$17:$RAD$10000,COLUMN('[1]0101L SA'!$K$128),FALSE)</f>
        <v>8109.7</v>
      </c>
      <c r="E54" s="91">
        <f>VLOOKUP($A54,'[1]0101L SA'!$A$17:$RAD$10000,COLUMN('[1]0101L SA'!$Q$128),FALSE)</f>
        <v>1782.5</v>
      </c>
      <c r="F54" s="91">
        <f>VLOOKUP($A54,'[1]0101L SA'!$A$17:$RAD$10000,COLUMN('[1]0101L SA'!$T$128),FALSE)+VLOOKUP($A54,'[1]0101L SA'!$A$17:$RAD$10000,COLUMN('[1]0101L SA'!$W$128),FALSE)+VLOOKUP($A54,'[1]0101L SA'!$A$17:$RAD$10000,COLUMN('[1]0101L SA'!$Z$128),FALSE)+VLOOKUP($A54,'[1]0101L SA'!$A$17:$RAD$10000,COLUMN('[1]0101L SA'!$AC$128),FALSE)+VLOOKUP($A54,'[1]0101L SA'!$A$17:$RAD$10000,COLUMN('[1]0101L SA'!$AF$128),FALSE)+VLOOKUP($A54,'[1]0101L SA'!$A$17:$RAD$10000,COLUMN('[1]0101L SA'!$AI$128),FALSE)+VLOOKUP($A54,'[1]0101L SA'!$A$17:$RAD$10000,COLUMN('[1]0101L SA'!$AL$128),FALSE)</f>
        <v>18641.400000000001</v>
      </c>
      <c r="G54" s="91">
        <f>VLOOKUP($A54,'[1]0101L SA'!$A$17:$RAD$10000,COLUMN('[1]0101L SA'!$AU$128),FALSE)</f>
        <v>3660.9</v>
      </c>
      <c r="H54" s="92">
        <f>VLOOKUP($A54,'[1]0101L SA'!$A$17:$RAD$10000,COLUMN('[1]0101L SA'!$B$128),FALSE)</f>
        <v>32315.200000000001</v>
      </c>
      <c r="I54" s="33"/>
      <c r="J54" s="94" t="s">
        <v>60</v>
      </c>
      <c r="K54" s="91">
        <f t="shared" si="1"/>
        <v>83.477591021430015</v>
      </c>
      <c r="L54" s="91">
        <f t="shared" si="3"/>
        <v>160.33253921965974</v>
      </c>
      <c r="M54" s="91">
        <f t="shared" si="2"/>
        <v>170.7948066880659</v>
      </c>
      <c r="N54" s="91">
        <f t="shared" si="2"/>
        <v>188.81286748135057</v>
      </c>
      <c r="O54" s="91">
        <f t="shared" si="2"/>
        <v>185.01307660235759</v>
      </c>
      <c r="P54" s="91">
        <f t="shared" si="2"/>
        <v>159.26584886225302</v>
      </c>
      <c r="Q54" s="114"/>
    </row>
    <row r="55" spans="1:17" x14ac:dyDescent="0.2">
      <c r="A55" s="148" t="s">
        <v>218</v>
      </c>
      <c r="B55" s="94" t="s">
        <v>61</v>
      </c>
      <c r="C55" s="91">
        <f>VLOOKUP($A55,'[1]0101L SA'!$A$17:$RAD$10000,COLUMN('[1]0101L SA'!$H$128),FALSE)</f>
        <v>1924.4</v>
      </c>
      <c r="D55" s="91">
        <f>VLOOKUP($A55,'[1]0101L SA'!$A$17:$RAD$10000,COLUMN('[1]0101L SA'!$K$128),FALSE)</f>
        <v>7922.3</v>
      </c>
      <c r="E55" s="91">
        <f>VLOOKUP($A55,'[1]0101L SA'!$A$17:$RAD$10000,COLUMN('[1]0101L SA'!$Q$128),FALSE)</f>
        <v>1809.2</v>
      </c>
      <c r="F55" s="91">
        <f>VLOOKUP($A55,'[1]0101L SA'!$A$17:$RAD$10000,COLUMN('[1]0101L SA'!$T$128),FALSE)+VLOOKUP($A55,'[1]0101L SA'!$A$17:$RAD$10000,COLUMN('[1]0101L SA'!$W$128),FALSE)+VLOOKUP($A55,'[1]0101L SA'!$A$17:$RAD$10000,COLUMN('[1]0101L SA'!$Z$128),FALSE)+VLOOKUP($A55,'[1]0101L SA'!$A$17:$RAD$10000,COLUMN('[1]0101L SA'!$AC$128),FALSE)+VLOOKUP($A55,'[1]0101L SA'!$A$17:$RAD$10000,COLUMN('[1]0101L SA'!$AF$128),FALSE)+VLOOKUP($A55,'[1]0101L SA'!$A$17:$RAD$10000,COLUMN('[1]0101L SA'!$AI$128),FALSE)+VLOOKUP($A55,'[1]0101L SA'!$A$17:$RAD$10000,COLUMN('[1]0101L SA'!$AL$128),FALSE)</f>
        <v>20051.600000000002</v>
      </c>
      <c r="G55" s="91">
        <f>VLOOKUP($A55,'[1]0101L SA'!$A$17:$RAD$10000,COLUMN('[1]0101L SA'!$AU$128),FALSE)</f>
        <v>3673.3</v>
      </c>
      <c r="H55" s="92">
        <f>VLOOKUP($A55,'[1]0101L SA'!$A$17:$RAD$10000,COLUMN('[1]0101L SA'!$B$128),FALSE)</f>
        <v>32791.699999999997</v>
      </c>
      <c r="I55" s="33"/>
      <c r="J55" s="94" t="s">
        <v>61</v>
      </c>
      <c r="K55" s="91">
        <f t="shared" si="1"/>
        <v>82.356339670685912</v>
      </c>
      <c r="L55" s="91">
        <f t="shared" si="3"/>
        <v>156.62755409693457</v>
      </c>
      <c r="M55" s="91">
        <f t="shared" si="2"/>
        <v>173.35313562976094</v>
      </c>
      <c r="N55" s="91">
        <f t="shared" si="2"/>
        <v>203.09633898682767</v>
      </c>
      <c r="O55" s="91">
        <f t="shared" si="2"/>
        <v>185.63974276364829</v>
      </c>
      <c r="P55" s="91">
        <f t="shared" si="2"/>
        <v>161.61428479899061</v>
      </c>
      <c r="Q55" s="114"/>
    </row>
    <row r="56" spans="1:17" x14ac:dyDescent="0.2">
      <c r="A56" s="148" t="s">
        <v>219</v>
      </c>
      <c r="B56" s="94" t="s">
        <v>62</v>
      </c>
      <c r="C56" s="91">
        <f>VLOOKUP($A56,'[1]0101L SA'!$A$17:$RAD$10000,COLUMN('[1]0101L SA'!$H$128),FALSE)</f>
        <v>1831.4</v>
      </c>
      <c r="D56" s="91">
        <f>VLOOKUP($A56,'[1]0101L SA'!$A$17:$RAD$10000,COLUMN('[1]0101L SA'!$K$128),FALSE)</f>
        <v>7723.2</v>
      </c>
      <c r="E56" s="91">
        <f>VLOOKUP($A56,'[1]0101L SA'!$A$17:$RAD$10000,COLUMN('[1]0101L SA'!$Q$128),FALSE)</f>
        <v>1870.3</v>
      </c>
      <c r="F56" s="91">
        <f>VLOOKUP($A56,'[1]0101L SA'!$A$17:$RAD$10000,COLUMN('[1]0101L SA'!$T$128),FALSE)+VLOOKUP($A56,'[1]0101L SA'!$A$17:$RAD$10000,COLUMN('[1]0101L SA'!$W$128),FALSE)+VLOOKUP($A56,'[1]0101L SA'!$A$17:$RAD$10000,COLUMN('[1]0101L SA'!$Z$128),FALSE)+VLOOKUP($A56,'[1]0101L SA'!$A$17:$RAD$10000,COLUMN('[1]0101L SA'!$AC$128),FALSE)+VLOOKUP($A56,'[1]0101L SA'!$A$17:$RAD$10000,COLUMN('[1]0101L SA'!$AF$128),FALSE)+VLOOKUP($A56,'[1]0101L SA'!$A$17:$RAD$10000,COLUMN('[1]0101L SA'!$AI$128),FALSE)+VLOOKUP($A56,'[1]0101L SA'!$A$17:$RAD$10000,COLUMN('[1]0101L SA'!$AL$128),FALSE)</f>
        <v>20632.8</v>
      </c>
      <c r="G56" s="91">
        <f>VLOOKUP($A56,'[1]0101L SA'!$A$17:$RAD$10000,COLUMN('[1]0101L SA'!$AU$128),FALSE)</f>
        <v>3822.1</v>
      </c>
      <c r="H56" s="92">
        <f>VLOOKUP($A56,'[1]0101L SA'!$A$17:$RAD$10000,COLUMN('[1]0101L SA'!$B$128),FALSE)</f>
        <v>32318.3</v>
      </c>
      <c r="I56" s="33"/>
      <c r="J56" s="94" t="s">
        <v>62</v>
      </c>
      <c r="K56" s="91">
        <f t="shared" si="1"/>
        <v>78.376325334075119</v>
      </c>
      <c r="L56" s="91">
        <f t="shared" si="3"/>
        <v>152.69125453485037</v>
      </c>
      <c r="M56" s="91">
        <f t="shared" si="2"/>
        <v>179.20758875101802</v>
      </c>
      <c r="N56" s="91">
        <f t="shared" si="2"/>
        <v>208.98313067522878</v>
      </c>
      <c r="O56" s="91">
        <f t="shared" si="2"/>
        <v>193.15973669913706</v>
      </c>
      <c r="P56" s="91">
        <f t="shared" si="2"/>
        <v>159.28112724924961</v>
      </c>
      <c r="Q56" s="114"/>
    </row>
    <row r="57" spans="1:17" x14ac:dyDescent="0.2">
      <c r="A57" s="148" t="s">
        <v>220</v>
      </c>
      <c r="B57" s="94" t="s">
        <v>63</v>
      </c>
      <c r="C57" s="91">
        <f>VLOOKUP($A57,'[1]0101L SA'!$A$17:$RAD$10000,COLUMN('[1]0101L SA'!$H$128),FALSE)</f>
        <v>1969</v>
      </c>
      <c r="D57" s="91">
        <f>VLOOKUP($A57,'[1]0101L SA'!$A$17:$RAD$10000,COLUMN('[1]0101L SA'!$K$128),FALSE)</f>
        <v>7953.9</v>
      </c>
      <c r="E57" s="91">
        <f>VLOOKUP($A57,'[1]0101L SA'!$A$17:$RAD$10000,COLUMN('[1]0101L SA'!$Q$128),FALSE)</f>
        <v>1749.8</v>
      </c>
      <c r="F57" s="91">
        <f>VLOOKUP($A57,'[1]0101L SA'!$A$17:$RAD$10000,COLUMN('[1]0101L SA'!$T$128),FALSE)+VLOOKUP($A57,'[1]0101L SA'!$A$17:$RAD$10000,COLUMN('[1]0101L SA'!$W$128),FALSE)+VLOOKUP($A57,'[1]0101L SA'!$A$17:$RAD$10000,COLUMN('[1]0101L SA'!$Z$128),FALSE)+VLOOKUP($A57,'[1]0101L SA'!$A$17:$RAD$10000,COLUMN('[1]0101L SA'!$AC$128),FALSE)+VLOOKUP($A57,'[1]0101L SA'!$A$17:$RAD$10000,COLUMN('[1]0101L SA'!$AF$128),FALSE)+VLOOKUP($A57,'[1]0101L SA'!$A$17:$RAD$10000,COLUMN('[1]0101L SA'!$AI$128),FALSE)+VLOOKUP($A57,'[1]0101L SA'!$A$17:$RAD$10000,COLUMN('[1]0101L SA'!$AL$128),FALSE)</f>
        <v>19772.7</v>
      </c>
      <c r="G57" s="91">
        <f>VLOOKUP($A57,'[1]0101L SA'!$A$17:$RAD$10000,COLUMN('[1]0101L SA'!$AU$128),FALSE)</f>
        <v>3551.2</v>
      </c>
      <c r="H57" s="92">
        <f>VLOOKUP($A57,'[1]0101L SA'!$A$17:$RAD$10000,COLUMN('[1]0101L SA'!$B$128),FALSE)</f>
        <v>32467.599999999999</v>
      </c>
      <c r="I57" s="33"/>
      <c r="J57" s="94" t="s">
        <v>63</v>
      </c>
      <c r="K57" s="91">
        <f t="shared" si="1"/>
        <v>84.265034718135794</v>
      </c>
      <c r="L57" s="91">
        <f t="shared" si="3"/>
        <v>157.25230078785302</v>
      </c>
      <c r="M57" s="91">
        <f t="shared" si="2"/>
        <v>167.6615723662147</v>
      </c>
      <c r="N57" s="91">
        <f t="shared" si="2"/>
        <v>200.2714487564507</v>
      </c>
      <c r="O57" s="91">
        <f t="shared" si="2"/>
        <v>179.46910257868069</v>
      </c>
      <c r="P57" s="91">
        <f t="shared" si="2"/>
        <v>160.01695408105428</v>
      </c>
      <c r="Q57" s="114"/>
    </row>
    <row r="58" spans="1:17" x14ac:dyDescent="0.2">
      <c r="A58" s="149" t="s">
        <v>221</v>
      </c>
      <c r="B58" s="94" t="s">
        <v>64</v>
      </c>
      <c r="C58" s="91">
        <f>VLOOKUP($A58,'[1]0101L SA'!$A$17:$RAD$10000,COLUMN('[1]0101L SA'!$H$128),FALSE)</f>
        <v>2358.8000000000002</v>
      </c>
      <c r="D58" s="91">
        <f>VLOOKUP($A58,'[1]0101L SA'!$A$17:$RAD$10000,COLUMN('[1]0101L SA'!$K$128),FALSE)</f>
        <v>7193.8</v>
      </c>
      <c r="E58" s="91">
        <f>VLOOKUP($A58,'[1]0101L SA'!$A$17:$RAD$10000,COLUMN('[1]0101L SA'!$Q$128),FALSE)</f>
        <v>1854.8</v>
      </c>
      <c r="F58" s="91">
        <f>VLOOKUP($A58,'[1]0101L SA'!$A$17:$RAD$10000,COLUMN('[1]0101L SA'!$T$128),FALSE)+VLOOKUP($A58,'[1]0101L SA'!$A$17:$RAD$10000,COLUMN('[1]0101L SA'!$W$128),FALSE)+VLOOKUP($A58,'[1]0101L SA'!$A$17:$RAD$10000,COLUMN('[1]0101L SA'!$Z$128),FALSE)+VLOOKUP($A58,'[1]0101L SA'!$A$17:$RAD$10000,COLUMN('[1]0101L SA'!$AC$128),FALSE)+VLOOKUP($A58,'[1]0101L SA'!$A$17:$RAD$10000,COLUMN('[1]0101L SA'!$AF$128),FALSE)+VLOOKUP($A58,'[1]0101L SA'!$A$17:$RAD$10000,COLUMN('[1]0101L SA'!$AI$128),FALSE)+VLOOKUP($A58,'[1]0101L SA'!$A$17:$RAD$10000,COLUMN('[1]0101L SA'!$AL$128),FALSE)</f>
        <v>19215.5</v>
      </c>
      <c r="G58" s="91">
        <f>VLOOKUP($A58,'[1]0101L SA'!$A$17:$RAD$10000,COLUMN('[1]0101L SA'!$AU$128),FALSE)</f>
        <v>3625.6</v>
      </c>
      <c r="H58" s="92">
        <f>VLOOKUP($A58,'[1]0101L SA'!$A$17:$RAD$10000,COLUMN('[1]0101L SA'!$B$128),FALSE)</f>
        <v>31947.5</v>
      </c>
      <c r="I58" s="33"/>
      <c r="J58" s="94" t="s">
        <v>64</v>
      </c>
      <c r="K58" s="91">
        <f t="shared" si="1"/>
        <v>100.94685824943564</v>
      </c>
      <c r="L58" s="91">
        <f t="shared" si="3"/>
        <v>142.22477041547631</v>
      </c>
      <c r="M58" s="91">
        <f t="shared" si="2"/>
        <v>177.72241651894791</v>
      </c>
      <c r="N58" s="91">
        <f t="shared" si="2"/>
        <v>194.62774550666214</v>
      </c>
      <c r="O58" s="91">
        <f t="shared" si="2"/>
        <v>183.22909954642509</v>
      </c>
      <c r="P58" s="91">
        <f t="shared" si="2"/>
        <v>157.4536350239772</v>
      </c>
      <c r="Q58" s="114"/>
    </row>
    <row r="59" spans="1:17" x14ac:dyDescent="0.2">
      <c r="A59" s="148" t="s">
        <v>222</v>
      </c>
      <c r="B59" s="94" t="s">
        <v>65</v>
      </c>
      <c r="C59" s="91">
        <f>VLOOKUP($A59,'[1]0101L SA'!$A$17:$RAD$10000,COLUMN('[1]0101L SA'!$H$128),FALSE)</f>
        <v>2583.6999999999998</v>
      </c>
      <c r="D59" s="91">
        <f>VLOOKUP($A59,'[1]0101L SA'!$A$17:$RAD$10000,COLUMN('[1]0101L SA'!$K$128),FALSE)</f>
        <v>7588.3</v>
      </c>
      <c r="E59" s="91">
        <f>VLOOKUP($A59,'[1]0101L SA'!$A$17:$RAD$10000,COLUMN('[1]0101L SA'!$Q$128),FALSE)</f>
        <v>1950.8</v>
      </c>
      <c r="F59" s="91">
        <f>VLOOKUP($A59,'[1]0101L SA'!$A$17:$RAD$10000,COLUMN('[1]0101L SA'!$T$128),FALSE)+VLOOKUP($A59,'[1]0101L SA'!$A$17:$RAD$10000,COLUMN('[1]0101L SA'!$W$128),FALSE)+VLOOKUP($A59,'[1]0101L SA'!$A$17:$RAD$10000,COLUMN('[1]0101L SA'!$Z$128),FALSE)+VLOOKUP($A59,'[1]0101L SA'!$A$17:$RAD$10000,COLUMN('[1]0101L SA'!$AC$128),FALSE)+VLOOKUP($A59,'[1]0101L SA'!$A$17:$RAD$10000,COLUMN('[1]0101L SA'!$AF$128),FALSE)+VLOOKUP($A59,'[1]0101L SA'!$A$17:$RAD$10000,COLUMN('[1]0101L SA'!$AI$128),FALSE)+VLOOKUP($A59,'[1]0101L SA'!$A$17:$RAD$10000,COLUMN('[1]0101L SA'!$AL$128),FALSE)</f>
        <v>19122</v>
      </c>
      <c r="G59" s="91">
        <f>VLOOKUP($A59,'[1]0101L SA'!$A$17:$RAD$10000,COLUMN('[1]0101L SA'!$AU$128),FALSE)</f>
        <v>3640.3</v>
      </c>
      <c r="H59" s="92">
        <f>VLOOKUP($A59,'[1]0101L SA'!$A$17:$RAD$10000,COLUMN('[1]0101L SA'!$B$128),FALSE)</f>
        <v>32414.400000000001</v>
      </c>
      <c r="I59" s="33"/>
      <c r="J59" s="94" t="s">
        <v>65</v>
      </c>
      <c r="K59" s="91">
        <f t="shared" si="1"/>
        <v>110.5716456075406</v>
      </c>
      <c r="L59" s="91">
        <f t="shared" si="3"/>
        <v>150.02421881950553</v>
      </c>
      <c r="M59" s="91">
        <f t="shared" si="2"/>
        <v>186.92090260144681</v>
      </c>
      <c r="N59" s="91">
        <f t="shared" si="2"/>
        <v>193.68071346456733</v>
      </c>
      <c r="O59" s="91">
        <f t="shared" si="2"/>
        <v>183.97200217311652</v>
      </c>
      <c r="P59" s="91">
        <f t="shared" si="2"/>
        <v>159.75475724614466</v>
      </c>
      <c r="Q59" s="114"/>
    </row>
    <row r="60" spans="1:17" x14ac:dyDescent="0.2">
      <c r="A60" s="148" t="s">
        <v>223</v>
      </c>
      <c r="B60" s="94" t="s">
        <v>66</v>
      </c>
      <c r="C60" s="91">
        <f>VLOOKUP($A60,'[1]0101L SA'!$A$17:$RAD$10000,COLUMN('[1]0101L SA'!$H$128),FALSE)</f>
        <v>2557.9</v>
      </c>
      <c r="D60" s="91">
        <f>VLOOKUP($A60,'[1]0101L SA'!$A$17:$RAD$10000,COLUMN('[1]0101L SA'!$K$128),FALSE)</f>
        <v>7469.6</v>
      </c>
      <c r="E60" s="91">
        <f>VLOOKUP($A60,'[1]0101L SA'!$A$17:$RAD$10000,COLUMN('[1]0101L SA'!$Q$128),FALSE)</f>
        <v>1872.1</v>
      </c>
      <c r="F60" s="91">
        <f>VLOOKUP($A60,'[1]0101L SA'!$A$17:$RAD$10000,COLUMN('[1]0101L SA'!$T$128),FALSE)+VLOOKUP($A60,'[1]0101L SA'!$A$17:$RAD$10000,COLUMN('[1]0101L SA'!$W$128),FALSE)+VLOOKUP($A60,'[1]0101L SA'!$A$17:$RAD$10000,COLUMN('[1]0101L SA'!$Z$128),FALSE)+VLOOKUP($A60,'[1]0101L SA'!$A$17:$RAD$10000,COLUMN('[1]0101L SA'!$AC$128),FALSE)+VLOOKUP($A60,'[1]0101L SA'!$A$17:$RAD$10000,COLUMN('[1]0101L SA'!$AF$128),FALSE)+VLOOKUP($A60,'[1]0101L SA'!$A$17:$RAD$10000,COLUMN('[1]0101L SA'!$AI$128),FALSE)+VLOOKUP($A60,'[1]0101L SA'!$A$17:$RAD$10000,COLUMN('[1]0101L SA'!$AL$128),FALSE)</f>
        <v>19342</v>
      </c>
      <c r="G60" s="91">
        <f>VLOOKUP($A60,'[1]0101L SA'!$A$17:$RAD$10000,COLUMN('[1]0101L SA'!$AU$128),FALSE)</f>
        <v>3584.8</v>
      </c>
      <c r="H60" s="92">
        <f>VLOOKUP($A60,'[1]0101L SA'!$A$17:$RAD$10000,COLUMN('[1]0101L SA'!$B$128),FALSE)</f>
        <v>32612.7</v>
      </c>
      <c r="I60" s="33"/>
      <c r="J60" s="94" t="s">
        <v>66</v>
      </c>
      <c r="K60" s="91">
        <f t="shared" si="1"/>
        <v>109.46751259802924</v>
      </c>
      <c r="L60" s="91">
        <f t="shared" si="3"/>
        <v>147.67746463558092</v>
      </c>
      <c r="M60" s="91">
        <f t="shared" si="2"/>
        <v>179.38006036506488</v>
      </c>
      <c r="N60" s="91">
        <f t="shared" si="2"/>
        <v>195.90902415184922</v>
      </c>
      <c r="O60" s="91">
        <f t="shared" si="2"/>
        <v>181.16716572540398</v>
      </c>
      <c r="P60" s="91">
        <f t="shared" si="2"/>
        <v>160.73208116273452</v>
      </c>
      <c r="Q60" s="114"/>
    </row>
    <row r="61" spans="1:17" x14ac:dyDescent="0.2">
      <c r="A61" s="148" t="s">
        <v>224</v>
      </c>
      <c r="B61" s="94" t="s">
        <v>67</v>
      </c>
      <c r="C61" s="91">
        <f>VLOOKUP($A61,'[1]0101L SA'!$A$17:$RAD$10000,COLUMN('[1]0101L SA'!$H$128),FALSE)</f>
        <v>2523.8000000000002</v>
      </c>
      <c r="D61" s="91">
        <f>VLOOKUP($A61,'[1]0101L SA'!$A$17:$RAD$10000,COLUMN('[1]0101L SA'!$K$128),FALSE)</f>
        <v>7677.9</v>
      </c>
      <c r="E61" s="91">
        <f>VLOOKUP($A61,'[1]0101L SA'!$A$17:$RAD$10000,COLUMN('[1]0101L SA'!$Q$128),FALSE)</f>
        <v>1944.4</v>
      </c>
      <c r="F61" s="91">
        <f>VLOOKUP($A61,'[1]0101L SA'!$A$17:$RAD$10000,COLUMN('[1]0101L SA'!$T$128),FALSE)+VLOOKUP($A61,'[1]0101L SA'!$A$17:$RAD$10000,COLUMN('[1]0101L SA'!$W$128),FALSE)+VLOOKUP($A61,'[1]0101L SA'!$A$17:$RAD$10000,COLUMN('[1]0101L SA'!$Z$128),FALSE)+VLOOKUP($A61,'[1]0101L SA'!$A$17:$RAD$10000,COLUMN('[1]0101L SA'!$AC$128),FALSE)+VLOOKUP($A61,'[1]0101L SA'!$A$17:$RAD$10000,COLUMN('[1]0101L SA'!$AF$128),FALSE)+VLOOKUP($A61,'[1]0101L SA'!$A$17:$RAD$10000,COLUMN('[1]0101L SA'!$AI$128),FALSE)+VLOOKUP($A61,'[1]0101L SA'!$A$17:$RAD$10000,COLUMN('[1]0101L SA'!$AL$128),FALSE)</f>
        <v>19838.299999999996</v>
      </c>
      <c r="G61" s="91">
        <f>VLOOKUP($A61,'[1]0101L SA'!$A$17:$RAD$10000,COLUMN('[1]0101L SA'!$AU$128),FALSE)</f>
        <v>3590.5</v>
      </c>
      <c r="H61" s="92">
        <f>VLOOKUP($A61,'[1]0101L SA'!$A$17:$RAD$10000,COLUMN('[1]0101L SA'!$B$128),FALSE)</f>
        <v>33051.199999999997</v>
      </c>
      <c r="I61" s="33"/>
      <c r="J61" s="94" t="s">
        <v>67</v>
      </c>
      <c r="K61" s="91">
        <f t="shared" si="1"/>
        <v>108.00817400793863</v>
      </c>
      <c r="L61" s="91">
        <f t="shared" si="3"/>
        <v>151.79565247476793</v>
      </c>
      <c r="M61" s="91">
        <f t="shared" si="2"/>
        <v>186.30767019594691</v>
      </c>
      <c r="N61" s="91">
        <f t="shared" si="2"/>
        <v>200.93589048865837</v>
      </c>
      <c r="O61" s="91">
        <f t="shared" si="2"/>
        <v>181.4552300092231</v>
      </c>
      <c r="P61" s="91">
        <f t="shared" si="2"/>
        <v>162.89323364596524</v>
      </c>
      <c r="Q61" s="114"/>
    </row>
    <row r="62" spans="1:17" x14ac:dyDescent="0.2">
      <c r="A62" s="148" t="s">
        <v>225</v>
      </c>
      <c r="B62" s="94" t="s">
        <v>68</v>
      </c>
      <c r="C62" s="91">
        <f>VLOOKUP($A62,'[1]0101L SA'!$A$17:$RAD$10000,COLUMN('[1]0101L SA'!$H$128),FALSE)</f>
        <v>2489.6999999999998</v>
      </c>
      <c r="D62" s="91">
        <f>VLOOKUP($A62,'[1]0101L SA'!$A$17:$RAD$10000,COLUMN('[1]0101L SA'!$K$128),FALSE)</f>
        <v>7968.5</v>
      </c>
      <c r="E62" s="91">
        <f>VLOOKUP($A62,'[1]0101L SA'!$A$17:$RAD$10000,COLUMN('[1]0101L SA'!$Q$128),FALSE)</f>
        <v>2038.3</v>
      </c>
      <c r="F62" s="91">
        <f>VLOOKUP($A62,'[1]0101L SA'!$A$17:$RAD$10000,COLUMN('[1]0101L SA'!$T$128),FALSE)+VLOOKUP($A62,'[1]0101L SA'!$A$17:$RAD$10000,COLUMN('[1]0101L SA'!$W$128),FALSE)+VLOOKUP($A62,'[1]0101L SA'!$A$17:$RAD$10000,COLUMN('[1]0101L SA'!$Z$128),FALSE)+VLOOKUP($A62,'[1]0101L SA'!$A$17:$RAD$10000,COLUMN('[1]0101L SA'!$AC$128),FALSE)+VLOOKUP($A62,'[1]0101L SA'!$A$17:$RAD$10000,COLUMN('[1]0101L SA'!$AF$128),FALSE)+VLOOKUP($A62,'[1]0101L SA'!$A$17:$RAD$10000,COLUMN('[1]0101L SA'!$AI$128),FALSE)+VLOOKUP($A62,'[1]0101L SA'!$A$17:$RAD$10000,COLUMN('[1]0101L SA'!$AL$128),FALSE)</f>
        <v>19531.100000000002</v>
      </c>
      <c r="G62" s="91">
        <f>VLOOKUP($A62,'[1]0101L SA'!$A$17:$RAD$10000,COLUMN('[1]0101L SA'!$AU$128),FALSE)</f>
        <v>3779.6000000000004</v>
      </c>
      <c r="H62" s="92">
        <f>VLOOKUP($A62,'[1]0101L SA'!$A$17:$RAD$10000,COLUMN('[1]0101L SA'!$B$128),FALSE)</f>
        <v>33458.300000000003</v>
      </c>
      <c r="I62" s="33"/>
      <c r="J62" s="94" t="s">
        <v>68</v>
      </c>
      <c r="K62" s="91">
        <f t="shared" si="1"/>
        <v>106.54883541784798</v>
      </c>
      <c r="L62" s="91">
        <f t="shared" si="3"/>
        <v>157.54094957542927</v>
      </c>
      <c r="M62" s="91">
        <f t="shared" si="2"/>
        <v>195.30493939539116</v>
      </c>
      <c r="N62" s="91">
        <f t="shared" si="2"/>
        <v>197.82435847441749</v>
      </c>
      <c r="O62" s="91">
        <f t="shared" si="2"/>
        <v>191.01188896890676</v>
      </c>
      <c r="P62" s="91">
        <f t="shared" si="2"/>
        <v>164.89963085445612</v>
      </c>
      <c r="Q62" s="114"/>
    </row>
    <row r="63" spans="1:17" x14ac:dyDescent="0.2">
      <c r="A63" s="148" t="s">
        <v>226</v>
      </c>
      <c r="B63" s="94" t="s">
        <v>69</v>
      </c>
      <c r="C63" s="91">
        <f>VLOOKUP($A63,'[1]0101L SA'!$A$17:$RAD$10000,COLUMN('[1]0101L SA'!$H$128),FALSE)</f>
        <v>2450.3000000000002</v>
      </c>
      <c r="D63" s="91">
        <f>VLOOKUP($A63,'[1]0101L SA'!$A$17:$RAD$10000,COLUMN('[1]0101L SA'!$K$128),FALSE)</f>
        <v>8166.7</v>
      </c>
      <c r="E63" s="91">
        <f>VLOOKUP($A63,'[1]0101L SA'!$A$17:$RAD$10000,COLUMN('[1]0101L SA'!$Q$128),FALSE)</f>
        <v>2128.6999999999998</v>
      </c>
      <c r="F63" s="91">
        <f>VLOOKUP($A63,'[1]0101L SA'!$A$17:$RAD$10000,COLUMN('[1]0101L SA'!$T$128),FALSE)+VLOOKUP($A63,'[1]0101L SA'!$A$17:$RAD$10000,COLUMN('[1]0101L SA'!$W$128),FALSE)+VLOOKUP($A63,'[1]0101L SA'!$A$17:$RAD$10000,COLUMN('[1]0101L SA'!$Z$128),FALSE)+VLOOKUP($A63,'[1]0101L SA'!$A$17:$RAD$10000,COLUMN('[1]0101L SA'!$AC$128),FALSE)+VLOOKUP($A63,'[1]0101L SA'!$A$17:$RAD$10000,COLUMN('[1]0101L SA'!$AF$128),FALSE)+VLOOKUP($A63,'[1]0101L SA'!$A$17:$RAD$10000,COLUMN('[1]0101L SA'!$AI$128),FALSE)+VLOOKUP($A63,'[1]0101L SA'!$A$17:$RAD$10000,COLUMN('[1]0101L SA'!$AL$128),FALSE)</f>
        <v>19257.7</v>
      </c>
      <c r="G63" s="91">
        <f>VLOOKUP($A63,'[1]0101L SA'!$A$17:$RAD$10000,COLUMN('[1]0101L SA'!$AU$128),FALSE)</f>
        <v>3770.5</v>
      </c>
      <c r="H63" s="92">
        <f>VLOOKUP($A63,'[1]0101L SA'!$A$17:$RAD$10000,COLUMN('[1]0101L SA'!$B$128),FALSE)</f>
        <v>33514.400000000001</v>
      </c>
      <c r="I63" s="33"/>
      <c r="J63" s="94" t="s">
        <v>69</v>
      </c>
      <c r="K63" s="91">
        <f t="shared" si="1"/>
        <v>104.86267880642366</v>
      </c>
      <c r="L63" s="91">
        <f t="shared" si="3"/>
        <v>161.45945571910124</v>
      </c>
      <c r="M63" s="91">
        <f t="shared" si="2"/>
        <v>203.96684712307766</v>
      </c>
      <c r="N63" s="91">
        <f t="shared" si="2"/>
        <v>195.05517601122258</v>
      </c>
      <c r="O63" s="91">
        <f t="shared" si="2"/>
        <v>190.55199686666919</v>
      </c>
      <c r="P63" s="91">
        <f t="shared" si="2"/>
        <v>165.17612037397546</v>
      </c>
      <c r="Q63" s="114"/>
    </row>
    <row r="64" spans="1:17" x14ac:dyDescent="0.2">
      <c r="A64" s="148" t="s">
        <v>227</v>
      </c>
      <c r="B64" s="94" t="s">
        <v>70</v>
      </c>
      <c r="C64" s="91">
        <f>VLOOKUP($A64,'[1]0101L SA'!$A$17:$RAD$10000,COLUMN('[1]0101L SA'!$H$128),FALSE)</f>
        <v>2786.9</v>
      </c>
      <c r="D64" s="91">
        <f>VLOOKUP($A64,'[1]0101L SA'!$A$17:$RAD$10000,COLUMN('[1]0101L SA'!$K$128),FALSE)</f>
        <v>8100.8</v>
      </c>
      <c r="E64" s="91">
        <f>VLOOKUP($A64,'[1]0101L SA'!$A$17:$RAD$10000,COLUMN('[1]0101L SA'!$Q$128),FALSE)</f>
        <v>1887.3</v>
      </c>
      <c r="F64" s="91">
        <f>VLOOKUP($A64,'[1]0101L SA'!$A$17:$RAD$10000,COLUMN('[1]0101L SA'!$T$128),FALSE)+VLOOKUP($A64,'[1]0101L SA'!$A$17:$RAD$10000,COLUMN('[1]0101L SA'!$W$128),FALSE)+VLOOKUP($A64,'[1]0101L SA'!$A$17:$RAD$10000,COLUMN('[1]0101L SA'!$Z$128),FALSE)+VLOOKUP($A64,'[1]0101L SA'!$A$17:$RAD$10000,COLUMN('[1]0101L SA'!$AC$128),FALSE)+VLOOKUP($A64,'[1]0101L SA'!$A$17:$RAD$10000,COLUMN('[1]0101L SA'!$AF$128),FALSE)+VLOOKUP($A64,'[1]0101L SA'!$A$17:$RAD$10000,COLUMN('[1]0101L SA'!$AI$128),FALSE)+VLOOKUP($A64,'[1]0101L SA'!$A$17:$RAD$10000,COLUMN('[1]0101L SA'!$AL$128),FALSE)</f>
        <v>19717.2</v>
      </c>
      <c r="G64" s="91">
        <f>VLOOKUP($A64,'[1]0101L SA'!$A$17:$RAD$10000,COLUMN('[1]0101L SA'!$AU$128),FALSE)</f>
        <v>3773.5</v>
      </c>
      <c r="H64" s="92">
        <f>VLOOKUP($A64,'[1]0101L SA'!$A$17:$RAD$10000,COLUMN('[1]0101L SA'!$B$128),FALSE)</f>
        <v>34104.9</v>
      </c>
      <c r="I64" s="33"/>
      <c r="J64" s="94" t="s">
        <v>70</v>
      </c>
      <c r="K64" s="91">
        <f t="shared" si="1"/>
        <v>119.26776295376978</v>
      </c>
      <c r="L64" s="91">
        <f t="shared" si="3"/>
        <v>160.15658208202765</v>
      </c>
      <c r="M64" s="91">
        <f t="shared" si="2"/>
        <v>180.83648732812722</v>
      </c>
      <c r="N64" s="91">
        <f t="shared" si="2"/>
        <v>199.70930674215913</v>
      </c>
      <c r="O64" s="91">
        <f t="shared" si="2"/>
        <v>190.70360964762659</v>
      </c>
      <c r="P64" s="91">
        <f t="shared" si="2"/>
        <v>168.08640667123373</v>
      </c>
      <c r="Q64" s="114"/>
    </row>
    <row r="65" spans="1:17" x14ac:dyDescent="0.2">
      <c r="A65" s="148" t="s">
        <v>228</v>
      </c>
      <c r="B65" s="94" t="s">
        <v>71</v>
      </c>
      <c r="C65" s="91">
        <f>VLOOKUP($A65,'[1]0101L SA'!$A$17:$RAD$10000,COLUMN('[1]0101L SA'!$H$128),FALSE)</f>
        <v>2829.7</v>
      </c>
      <c r="D65" s="91">
        <f>VLOOKUP($A65,'[1]0101L SA'!$A$17:$RAD$10000,COLUMN('[1]0101L SA'!$K$128),FALSE)</f>
        <v>8062</v>
      </c>
      <c r="E65" s="91">
        <f>VLOOKUP($A65,'[1]0101L SA'!$A$17:$RAD$10000,COLUMN('[1]0101L SA'!$Q$128),FALSE)</f>
        <v>2068.1</v>
      </c>
      <c r="F65" s="91">
        <f>VLOOKUP($A65,'[1]0101L SA'!$A$17:$RAD$10000,COLUMN('[1]0101L SA'!$T$128),FALSE)+VLOOKUP($A65,'[1]0101L SA'!$A$17:$RAD$10000,COLUMN('[1]0101L SA'!$W$128),FALSE)+VLOOKUP($A65,'[1]0101L SA'!$A$17:$RAD$10000,COLUMN('[1]0101L SA'!$Z$128),FALSE)+VLOOKUP($A65,'[1]0101L SA'!$A$17:$RAD$10000,COLUMN('[1]0101L SA'!$AC$128),FALSE)+VLOOKUP($A65,'[1]0101L SA'!$A$17:$RAD$10000,COLUMN('[1]0101L SA'!$AF$128),FALSE)+VLOOKUP($A65,'[1]0101L SA'!$A$17:$RAD$10000,COLUMN('[1]0101L SA'!$AI$128),FALSE)+VLOOKUP($A65,'[1]0101L SA'!$A$17:$RAD$10000,COLUMN('[1]0101L SA'!$AL$128),FALSE)</f>
        <v>20255.699999999997</v>
      </c>
      <c r="G65" s="91">
        <f>VLOOKUP($A65,'[1]0101L SA'!$A$17:$RAD$10000,COLUMN('[1]0101L SA'!$AU$128),FALSE)</f>
        <v>3641.2999999999997</v>
      </c>
      <c r="H65" s="92">
        <f>VLOOKUP($A65,'[1]0101L SA'!$A$17:$RAD$10000,COLUMN('[1]0101L SA'!$B$128),FALSE)</f>
        <v>34345.699999999997</v>
      </c>
      <c r="I65" s="33"/>
      <c r="J65" s="94" t="s">
        <v>71</v>
      </c>
      <c r="K65" s="91">
        <f t="shared" si="1"/>
        <v>121.09942546567237</v>
      </c>
      <c r="L65" s="91">
        <f t="shared" si="3"/>
        <v>159.38948804381135</v>
      </c>
      <c r="M65" s="91">
        <f t="shared" si="2"/>
        <v>198.16030278350019</v>
      </c>
      <c r="N65" s="91">
        <f t="shared" si="2"/>
        <v>205.1636035835287</v>
      </c>
      <c r="O65" s="91">
        <f t="shared" si="2"/>
        <v>184.022539766769</v>
      </c>
      <c r="P65" s="91">
        <f t="shared" si="2"/>
        <v>169.27319234503523</v>
      </c>
      <c r="Q65" s="114"/>
    </row>
    <row r="66" spans="1:17" x14ac:dyDescent="0.2">
      <c r="A66" s="148" t="s">
        <v>229</v>
      </c>
      <c r="B66" s="94" t="s">
        <v>72</v>
      </c>
      <c r="C66" s="91">
        <f>VLOOKUP($A66,'[1]0101L SA'!$A$17:$RAD$10000,COLUMN('[1]0101L SA'!$H$128),FALSE)</f>
        <v>2644.2</v>
      </c>
      <c r="D66" s="91">
        <f>VLOOKUP($A66,'[1]0101L SA'!$A$17:$RAD$10000,COLUMN('[1]0101L SA'!$K$128),FALSE)</f>
        <v>8390.7000000000007</v>
      </c>
      <c r="E66" s="91">
        <f>VLOOKUP($A66,'[1]0101L SA'!$A$17:$RAD$10000,COLUMN('[1]0101L SA'!$Q$128),FALSE)</f>
        <v>2035.2</v>
      </c>
      <c r="F66" s="91">
        <f>VLOOKUP($A66,'[1]0101L SA'!$A$17:$RAD$10000,COLUMN('[1]0101L SA'!$T$128),FALSE)+VLOOKUP($A66,'[1]0101L SA'!$A$17:$RAD$10000,COLUMN('[1]0101L SA'!$W$128),FALSE)+VLOOKUP($A66,'[1]0101L SA'!$A$17:$RAD$10000,COLUMN('[1]0101L SA'!$Z$128),FALSE)+VLOOKUP($A66,'[1]0101L SA'!$A$17:$RAD$10000,COLUMN('[1]0101L SA'!$AC$128),FALSE)+VLOOKUP($A66,'[1]0101L SA'!$A$17:$RAD$10000,COLUMN('[1]0101L SA'!$AF$128),FALSE)+VLOOKUP($A66,'[1]0101L SA'!$A$17:$RAD$10000,COLUMN('[1]0101L SA'!$AI$128),FALSE)+VLOOKUP($A66,'[1]0101L SA'!$A$17:$RAD$10000,COLUMN('[1]0101L SA'!$AL$128),FALSE)</f>
        <v>20386</v>
      </c>
      <c r="G66" s="91">
        <f>VLOOKUP($A66,'[1]0101L SA'!$A$17:$RAD$10000,COLUMN('[1]0101L SA'!$AU$128),FALSE)</f>
        <v>3939.8</v>
      </c>
      <c r="H66" s="92">
        <f>VLOOKUP($A66,'[1]0101L SA'!$A$17:$RAD$10000,COLUMN('[1]0101L SA'!$B$128),FALSE)</f>
        <v>34624.6</v>
      </c>
      <c r="I66" s="33"/>
      <c r="J66" s="94" t="s">
        <v>72</v>
      </c>
      <c r="K66" s="91">
        <f t="shared" si="1"/>
        <v>113.16079471899172</v>
      </c>
      <c r="L66" s="91">
        <f t="shared" si="3"/>
        <v>165.88803985725724</v>
      </c>
      <c r="M66" s="91">
        <f t="shared" si="2"/>
        <v>195.00790494897714</v>
      </c>
      <c r="N66" s="91">
        <f t="shared" si="2"/>
        <v>206.48337123149614</v>
      </c>
      <c r="O66" s="91">
        <f t="shared" si="2"/>
        <v>199.10801147203375</v>
      </c>
      <c r="P66" s="91">
        <f t="shared" si="2"/>
        <v>170.64775432353707</v>
      </c>
      <c r="Q66" s="114"/>
    </row>
    <row r="67" spans="1:17" x14ac:dyDescent="0.2">
      <c r="A67" s="148" t="s">
        <v>230</v>
      </c>
      <c r="B67" s="94" t="s">
        <v>125</v>
      </c>
      <c r="C67" s="91">
        <f>VLOOKUP($A67,'[1]0101L SA'!$A$17:$RAD$10000,COLUMN('[1]0101L SA'!$H$128),FALSE)</f>
        <v>2353.6999999999998</v>
      </c>
      <c r="D67" s="91">
        <f>VLOOKUP($A67,'[1]0101L SA'!$A$17:$RAD$10000,COLUMN('[1]0101L SA'!$K$128),FALSE)</f>
        <v>8359.1</v>
      </c>
      <c r="E67" s="91">
        <f>VLOOKUP($A67,'[1]0101L SA'!$A$17:$RAD$10000,COLUMN('[1]0101L SA'!$Q$128),FALSE)</f>
        <v>1864.5</v>
      </c>
      <c r="F67" s="91">
        <f>VLOOKUP($A67,'[1]0101L SA'!$A$17:$RAD$10000,COLUMN('[1]0101L SA'!$T$128),FALSE)+VLOOKUP($A67,'[1]0101L SA'!$A$17:$RAD$10000,COLUMN('[1]0101L SA'!$W$128),FALSE)+VLOOKUP($A67,'[1]0101L SA'!$A$17:$RAD$10000,COLUMN('[1]0101L SA'!$Z$128),FALSE)+VLOOKUP($A67,'[1]0101L SA'!$A$17:$RAD$10000,COLUMN('[1]0101L SA'!$AC$128),FALSE)+VLOOKUP($A67,'[1]0101L SA'!$A$17:$RAD$10000,COLUMN('[1]0101L SA'!$AF$128),FALSE)+VLOOKUP($A67,'[1]0101L SA'!$A$17:$RAD$10000,COLUMN('[1]0101L SA'!$AI$128),FALSE)+VLOOKUP($A67,'[1]0101L SA'!$A$17:$RAD$10000,COLUMN('[1]0101L SA'!$AL$128),FALSE)</f>
        <v>20620.599999999999</v>
      </c>
      <c r="G67" s="91">
        <f>VLOOKUP($A67,'[1]0101L SA'!$A$17:$RAD$10000,COLUMN('[1]0101L SA'!$AU$128),FALSE)</f>
        <v>3993.4</v>
      </c>
      <c r="H67" s="92">
        <f>VLOOKUP($A67,'[1]0101L SA'!$A$17:$RAD$10000,COLUMN('[1]0101L SA'!$B$128),FALSE)</f>
        <v>34492.800000000003</v>
      </c>
      <c r="I67" s="33"/>
      <c r="J67" s="94" t="s">
        <v>125</v>
      </c>
      <c r="K67" s="91">
        <f t="shared" si="1"/>
        <v>100.72859939871826</v>
      </c>
      <c r="L67" s="91">
        <f t="shared" si="3"/>
        <v>165.2632931663388</v>
      </c>
      <c r="M67" s="91">
        <f t="shared" si="2"/>
        <v>178.65184688353372</v>
      </c>
      <c r="N67" s="91">
        <f t="shared" si="2"/>
        <v>208.85956071893403</v>
      </c>
      <c r="O67" s="91">
        <f t="shared" si="2"/>
        <v>201.81682649180658</v>
      </c>
      <c r="P67" s="91">
        <f t="shared" si="2"/>
        <v>169.99817645058428</v>
      </c>
      <c r="Q67" s="114"/>
    </row>
    <row r="68" spans="1:17" x14ac:dyDescent="0.2">
      <c r="A68" s="148" t="s">
        <v>231</v>
      </c>
      <c r="B68" s="94" t="s">
        <v>127</v>
      </c>
      <c r="C68" s="91">
        <f>VLOOKUP($A68,'[1]0101L SA'!$A$17:$RAD$10000,COLUMN('[1]0101L SA'!$H$128),FALSE)</f>
        <v>2357</v>
      </c>
      <c r="D68" s="91">
        <f>VLOOKUP($A68,'[1]0101L SA'!$A$17:$RAD$10000,COLUMN('[1]0101L SA'!$K$128),FALSE)</f>
        <v>8675.9</v>
      </c>
      <c r="E68" s="91">
        <f>VLOOKUP($A68,'[1]0101L SA'!$A$17:$RAD$10000,COLUMN('[1]0101L SA'!$Q$128),FALSE)</f>
        <v>2167.8000000000002</v>
      </c>
      <c r="F68" s="91">
        <f>VLOOKUP($A68,'[1]0101L SA'!$A$17:$RAD$10000,COLUMN('[1]0101L SA'!$T$128),FALSE)+VLOOKUP($A68,'[1]0101L SA'!$A$17:$RAD$10000,COLUMN('[1]0101L SA'!$W$128),FALSE)+VLOOKUP($A68,'[1]0101L SA'!$A$17:$RAD$10000,COLUMN('[1]0101L SA'!$Z$128),FALSE)+VLOOKUP($A68,'[1]0101L SA'!$A$17:$RAD$10000,COLUMN('[1]0101L SA'!$AC$128),FALSE)+VLOOKUP($A68,'[1]0101L SA'!$A$17:$RAD$10000,COLUMN('[1]0101L SA'!$AF$128),FALSE)+VLOOKUP($A68,'[1]0101L SA'!$A$17:$RAD$10000,COLUMN('[1]0101L SA'!$AI$128),FALSE)+VLOOKUP($A68,'[1]0101L SA'!$A$17:$RAD$10000,COLUMN('[1]0101L SA'!$AL$128),FALSE)</f>
        <v>20811.799999999996</v>
      </c>
      <c r="G68" s="91">
        <f>VLOOKUP($A68,'[1]0101L SA'!$A$17:$RAD$10000,COLUMN('[1]0101L SA'!$AU$128),FALSE)</f>
        <v>3961.3</v>
      </c>
      <c r="H68" s="92">
        <f>VLOOKUP($A68,'[1]0101L SA'!$A$17:$RAD$10000,COLUMN('[1]0101L SA'!$B$128),FALSE)</f>
        <v>35140</v>
      </c>
      <c r="I68" s="33"/>
      <c r="J68" s="94" t="s">
        <v>127</v>
      </c>
      <c r="K68" s="91">
        <f t="shared" si="1"/>
        <v>100.86982571388832</v>
      </c>
      <c r="L68" s="91">
        <f t="shared" si="3"/>
        <v>171.52657644744517</v>
      </c>
      <c r="M68" s="91">
        <f t="shared" si="2"/>
        <v>207.71331385042879</v>
      </c>
      <c r="N68" s="91">
        <f t="shared" si="2"/>
        <v>210.79616527988082</v>
      </c>
      <c r="O68" s="91">
        <f t="shared" si="2"/>
        <v>200.19456973556206</v>
      </c>
      <c r="P68" s="91">
        <f t="shared" si="2"/>
        <v>173.18790937452252</v>
      </c>
      <c r="Q68" s="114"/>
    </row>
    <row r="69" spans="1:17" x14ac:dyDescent="0.2">
      <c r="A69" s="148" t="s">
        <v>232</v>
      </c>
      <c r="B69" s="94" t="s">
        <v>128</v>
      </c>
      <c r="C69" s="91">
        <f>VLOOKUP($A69,'[1]0101L SA'!$A$17:$RAD$10000,COLUMN('[1]0101L SA'!$H$128),FALSE)</f>
        <v>2719.5</v>
      </c>
      <c r="D69" s="91">
        <f>VLOOKUP($A69,'[1]0101L SA'!$A$17:$RAD$10000,COLUMN('[1]0101L SA'!$K$128),FALSE)</f>
        <v>8411</v>
      </c>
      <c r="E69" s="91">
        <f>VLOOKUP($A69,'[1]0101L SA'!$A$17:$RAD$10000,COLUMN('[1]0101L SA'!$Q$128),FALSE)</f>
        <v>2212.5</v>
      </c>
      <c r="F69" s="91">
        <f>VLOOKUP($A69,'[1]0101L SA'!$A$17:$RAD$10000,COLUMN('[1]0101L SA'!$T$128),FALSE)+VLOOKUP($A69,'[1]0101L SA'!$A$17:$RAD$10000,COLUMN('[1]0101L SA'!$W$128),FALSE)+VLOOKUP($A69,'[1]0101L SA'!$A$17:$RAD$10000,COLUMN('[1]0101L SA'!$Z$128),FALSE)+VLOOKUP($A69,'[1]0101L SA'!$A$17:$RAD$10000,COLUMN('[1]0101L SA'!$AC$128),FALSE)+VLOOKUP($A69,'[1]0101L SA'!$A$17:$RAD$10000,COLUMN('[1]0101L SA'!$AF$128),FALSE)+VLOOKUP($A69,'[1]0101L SA'!$A$17:$RAD$10000,COLUMN('[1]0101L SA'!$AI$128),FALSE)+VLOOKUP($A69,'[1]0101L SA'!$A$17:$RAD$10000,COLUMN('[1]0101L SA'!$AL$128),FALSE)</f>
        <v>21217.199999999997</v>
      </c>
      <c r="G69" s="91">
        <f>VLOOKUP($A69,'[1]0101L SA'!$A$17:$RAD$10000,COLUMN('[1]0101L SA'!$AU$128),FALSE)</f>
        <v>3837</v>
      </c>
      <c r="H69" s="92">
        <f>VLOOKUP($A69,'[1]0101L SA'!$A$17:$RAD$10000,COLUMN('[1]0101L SA'!$B$128),FALSE)</f>
        <v>35503.699999999997</v>
      </c>
      <c r="I69" s="33"/>
      <c r="J69" s="94" t="s">
        <v>128</v>
      </c>
      <c r="K69" s="91">
        <f t="shared" si="1"/>
        <v>116.383322456054</v>
      </c>
      <c r="L69" s="91">
        <f t="shared" si="3"/>
        <v>166.28938029477763</v>
      </c>
      <c r="M69" s="91">
        <f t="shared" si="2"/>
        <v>211.99635893259233</v>
      </c>
      <c r="N69" s="91">
        <f t="shared" si="2"/>
        <v>214.90233415544489</v>
      </c>
      <c r="O69" s="91">
        <f t="shared" si="2"/>
        <v>193.912746844559</v>
      </c>
      <c r="P69" s="91">
        <f t="shared" si="2"/>
        <v>174.98040916506076</v>
      </c>
      <c r="Q69" s="114"/>
    </row>
    <row r="70" spans="1:17" x14ac:dyDescent="0.2">
      <c r="A70" s="148" t="s">
        <v>233</v>
      </c>
      <c r="B70" s="94" t="s">
        <v>129</v>
      </c>
      <c r="C70" s="91">
        <f>VLOOKUP($A70,'[1]0101L SA'!$A$17:$RAD$10000,COLUMN('[1]0101L SA'!$H$128),FALSE)</f>
        <v>2786.2</v>
      </c>
      <c r="D70" s="91">
        <f>VLOOKUP($A70,'[1]0101L SA'!$A$17:$RAD$10000,COLUMN('[1]0101L SA'!$K$128),FALSE)</f>
        <v>8850.1</v>
      </c>
      <c r="E70" s="91">
        <f>VLOOKUP($A70,'[1]0101L SA'!$A$17:$RAD$10000,COLUMN('[1]0101L SA'!$Q$128),FALSE)</f>
        <v>2183.1999999999998</v>
      </c>
      <c r="F70" s="91">
        <f>VLOOKUP($A70,'[1]0101L SA'!$A$17:$RAD$10000,COLUMN('[1]0101L SA'!$T$128),FALSE)+VLOOKUP($A70,'[1]0101L SA'!$A$17:$RAD$10000,COLUMN('[1]0101L SA'!$W$128),FALSE)+VLOOKUP($A70,'[1]0101L SA'!$A$17:$RAD$10000,COLUMN('[1]0101L SA'!$Z$128),FALSE)+VLOOKUP($A70,'[1]0101L SA'!$A$17:$RAD$10000,COLUMN('[1]0101L SA'!$AC$128),FALSE)+VLOOKUP($A70,'[1]0101L SA'!$A$17:$RAD$10000,COLUMN('[1]0101L SA'!$AF$128),FALSE)+VLOOKUP($A70,'[1]0101L SA'!$A$17:$RAD$10000,COLUMN('[1]0101L SA'!$AI$128),FALSE)+VLOOKUP($A70,'[1]0101L SA'!$A$17:$RAD$10000,COLUMN('[1]0101L SA'!$AL$128),FALSE)</f>
        <v>20610.600000000002</v>
      </c>
      <c r="G70" s="91">
        <f>VLOOKUP($A70,'[1]0101L SA'!$A$17:$RAD$10000,COLUMN('[1]0101L SA'!$AU$128),FALSE)</f>
        <v>4074.8</v>
      </c>
      <c r="H70" s="92">
        <f>VLOOKUP($A70,'[1]0101L SA'!$A$17:$RAD$10000,COLUMN('[1]0101L SA'!$B$128),FALSE)</f>
        <v>35469.699999999997</v>
      </c>
      <c r="I70" s="33"/>
      <c r="J70" s="94" t="s">
        <v>129</v>
      </c>
      <c r="K70" s="91">
        <f t="shared" si="1"/>
        <v>119.23780585661248</v>
      </c>
      <c r="L70" s="91">
        <f t="shared" si="3"/>
        <v>174.97059143345757</v>
      </c>
      <c r="M70" s="91">
        <f t="shared" si="2"/>
        <v>209.18890432616294</v>
      </c>
      <c r="N70" s="91">
        <f t="shared" si="2"/>
        <v>208.75827386951218</v>
      </c>
      <c r="O70" s="91">
        <f t="shared" si="2"/>
        <v>205.9305866151183</v>
      </c>
      <c r="P70" s="91">
        <f t="shared" ref="P70:P133" si="4">H70/(SUM(H$6:H$9)/4)*100</f>
        <v>174.81283975929145</v>
      </c>
      <c r="Q70" s="114"/>
    </row>
    <row r="71" spans="1:17" x14ac:dyDescent="0.2">
      <c r="A71" s="148" t="s">
        <v>234</v>
      </c>
      <c r="B71" s="94" t="s">
        <v>130</v>
      </c>
      <c r="C71" s="91">
        <f>VLOOKUP($A71,'[1]0101L SA'!$A$17:$RAD$10000,COLUMN('[1]0101L SA'!$H$128),FALSE)</f>
        <v>2898.4</v>
      </c>
      <c r="D71" s="91">
        <f>VLOOKUP($A71,'[1]0101L SA'!$A$17:$RAD$10000,COLUMN('[1]0101L SA'!$K$128),FALSE)</f>
        <v>8489.6</v>
      </c>
      <c r="E71" s="91">
        <f>VLOOKUP($A71,'[1]0101L SA'!$A$17:$RAD$10000,COLUMN('[1]0101L SA'!$Q$128),FALSE)</f>
        <v>2286.1999999999998</v>
      </c>
      <c r="F71" s="91">
        <f>VLOOKUP($A71,'[1]0101L SA'!$A$17:$RAD$10000,COLUMN('[1]0101L SA'!$T$128),FALSE)+VLOOKUP($A71,'[1]0101L SA'!$A$17:$RAD$10000,COLUMN('[1]0101L SA'!$W$128),FALSE)+VLOOKUP($A71,'[1]0101L SA'!$A$17:$RAD$10000,COLUMN('[1]0101L SA'!$Z$128),FALSE)+VLOOKUP($A71,'[1]0101L SA'!$A$17:$RAD$10000,COLUMN('[1]0101L SA'!$AC$128),FALSE)+VLOOKUP($A71,'[1]0101L SA'!$A$17:$RAD$10000,COLUMN('[1]0101L SA'!$AF$128),FALSE)+VLOOKUP($A71,'[1]0101L SA'!$A$17:$RAD$10000,COLUMN('[1]0101L SA'!$AI$128),FALSE)+VLOOKUP($A71,'[1]0101L SA'!$A$17:$RAD$10000,COLUMN('[1]0101L SA'!$AL$128),FALSE)</f>
        <v>21927.199999999997</v>
      </c>
      <c r="G71" s="91">
        <f>VLOOKUP($A71,'[1]0101L SA'!$A$17:$RAD$10000,COLUMN('[1]0101L SA'!$AU$128),FALSE)</f>
        <v>4094.2000000000003</v>
      </c>
      <c r="H71" s="92">
        <f>VLOOKUP($A71,'[1]0101L SA'!$A$17:$RAD$10000,COLUMN('[1]0101L SA'!$B$128),FALSE)</f>
        <v>35836.699999999997</v>
      </c>
      <c r="I71" s="33"/>
      <c r="J71" s="94" t="s">
        <v>130</v>
      </c>
      <c r="K71" s="91">
        <f t="shared" ref="K71:K96" si="5">C71/(SUM(C$6:C$9)/4)*100</f>
        <v>124.03950057239453</v>
      </c>
      <c r="L71" s="91">
        <f t="shared" si="3"/>
        <v>167.84333883611274</v>
      </c>
      <c r="M71" s="91">
        <f t="shared" ref="M71:O96" si="6">E71/(SUM(E$6:E$9)/4)*100</f>
        <v>219.0581133521774</v>
      </c>
      <c r="N71" s="91">
        <f t="shared" si="6"/>
        <v>222.09370046440017</v>
      </c>
      <c r="O71" s="91">
        <f t="shared" si="6"/>
        <v>206.91101593197638</v>
      </c>
      <c r="P71" s="91">
        <f t="shared" si="4"/>
        <v>176.62160363921316</v>
      </c>
      <c r="Q71" s="114"/>
    </row>
    <row r="72" spans="1:17" x14ac:dyDescent="0.2">
      <c r="A72" s="148" t="s">
        <v>235</v>
      </c>
      <c r="B72" s="94" t="s">
        <v>131</v>
      </c>
      <c r="C72" s="91">
        <f>VLOOKUP($A72,'[1]0101L SA'!$A$17:$RAD$10000,COLUMN('[1]0101L SA'!$H$128),FALSE)</f>
        <v>2353.1999999999998</v>
      </c>
      <c r="D72" s="91">
        <f>VLOOKUP($A72,'[1]0101L SA'!$A$17:$RAD$10000,COLUMN('[1]0101L SA'!$K$128),FALSE)</f>
        <v>8486.2000000000007</v>
      </c>
      <c r="E72" s="91">
        <f>VLOOKUP($A72,'[1]0101L SA'!$A$17:$RAD$10000,COLUMN('[1]0101L SA'!$Q$128),FALSE)</f>
        <v>2393.1999999999998</v>
      </c>
      <c r="F72" s="91">
        <f>VLOOKUP($A72,'[1]0101L SA'!$A$17:$RAD$10000,COLUMN('[1]0101L SA'!$T$128),FALSE)+VLOOKUP($A72,'[1]0101L SA'!$A$17:$RAD$10000,COLUMN('[1]0101L SA'!$W$128),FALSE)+VLOOKUP($A72,'[1]0101L SA'!$A$17:$RAD$10000,COLUMN('[1]0101L SA'!$Z$128),FALSE)+VLOOKUP($A72,'[1]0101L SA'!$A$17:$RAD$10000,COLUMN('[1]0101L SA'!$AC$128),FALSE)+VLOOKUP($A72,'[1]0101L SA'!$A$17:$RAD$10000,COLUMN('[1]0101L SA'!$AF$128),FALSE)+VLOOKUP($A72,'[1]0101L SA'!$A$17:$RAD$10000,COLUMN('[1]0101L SA'!$AI$128),FALSE)+VLOOKUP($A72,'[1]0101L SA'!$A$17:$RAD$10000,COLUMN('[1]0101L SA'!$AL$128),FALSE)</f>
        <v>22335.1</v>
      </c>
      <c r="G72" s="91">
        <f>VLOOKUP($A72,'[1]0101L SA'!$A$17:$RAD$10000,COLUMN('[1]0101L SA'!$AU$128),FALSE)</f>
        <v>4168.4000000000005</v>
      </c>
      <c r="H72" s="92">
        <f>VLOOKUP($A72,'[1]0101L SA'!$A$17:$RAD$10000,COLUMN('[1]0101L SA'!$B$128),FALSE)</f>
        <v>35921.4</v>
      </c>
      <c r="I72" s="33"/>
      <c r="J72" s="94" t="s">
        <v>131</v>
      </c>
      <c r="K72" s="91">
        <f t="shared" si="5"/>
        <v>100.70720147217733</v>
      </c>
      <c r="L72" s="91">
        <f t="shared" si="3"/>
        <v>167.77611925544429</v>
      </c>
      <c r="M72" s="91">
        <f t="shared" si="6"/>
        <v>229.31059263162936</v>
      </c>
      <c r="N72" s="91">
        <f t="shared" si="6"/>
        <v>226.22519105231967</v>
      </c>
      <c r="O72" s="91">
        <f t="shared" si="6"/>
        <v>210.6609053809903</v>
      </c>
      <c r="P72" s="91">
        <f t="shared" si="4"/>
        <v>177.03904860005616</v>
      </c>
      <c r="Q72" s="114"/>
    </row>
    <row r="73" spans="1:17" x14ac:dyDescent="0.2">
      <c r="A73" s="148" t="s">
        <v>236</v>
      </c>
      <c r="B73" s="94" t="s">
        <v>134</v>
      </c>
      <c r="C73" s="91">
        <f>VLOOKUP($A73,'[1]0101L SA'!$A$17:$RAD$10000,COLUMN('[1]0101L SA'!$H$128),FALSE)</f>
        <v>2419.1999999999998</v>
      </c>
      <c r="D73" s="91">
        <f>VLOOKUP($A73,'[1]0101L SA'!$A$17:$RAD$10000,COLUMN('[1]0101L SA'!$K$128),FALSE)</f>
        <v>8433.9</v>
      </c>
      <c r="E73" s="91">
        <f>VLOOKUP($A73,'[1]0101L SA'!$A$17:$RAD$10000,COLUMN('[1]0101L SA'!$Q$128),FALSE)</f>
        <v>2337.9</v>
      </c>
      <c r="F73" s="91">
        <f>VLOOKUP($A73,'[1]0101L SA'!$A$17:$RAD$10000,COLUMN('[1]0101L SA'!$T$128),FALSE)+VLOOKUP($A73,'[1]0101L SA'!$A$17:$RAD$10000,COLUMN('[1]0101L SA'!$W$128),FALSE)+VLOOKUP($A73,'[1]0101L SA'!$A$17:$RAD$10000,COLUMN('[1]0101L SA'!$Z$128),FALSE)+VLOOKUP($A73,'[1]0101L SA'!$A$17:$RAD$10000,COLUMN('[1]0101L SA'!$AC$128),FALSE)+VLOOKUP($A73,'[1]0101L SA'!$A$17:$RAD$10000,COLUMN('[1]0101L SA'!$AF$128),FALSE)+VLOOKUP($A73,'[1]0101L SA'!$A$17:$RAD$10000,COLUMN('[1]0101L SA'!$AI$128),FALSE)+VLOOKUP($A73,'[1]0101L SA'!$A$17:$RAD$10000,COLUMN('[1]0101L SA'!$AL$128),FALSE)</f>
        <v>22678.799999999999</v>
      </c>
      <c r="G73" s="91">
        <f>VLOOKUP($A73,'[1]0101L SA'!$A$17:$RAD$10000,COLUMN('[1]0101L SA'!$AU$128),FALSE)</f>
        <v>4036.6000000000004</v>
      </c>
      <c r="H73" s="92">
        <f>VLOOKUP($A73,'[1]0101L SA'!$A$17:$RAD$10000,COLUMN('[1]0101L SA'!$B$128),FALSE)</f>
        <v>36599.9</v>
      </c>
      <c r="I73" s="33"/>
      <c r="J73" s="94" t="s">
        <v>134</v>
      </c>
      <c r="K73" s="91">
        <f t="shared" si="5"/>
        <v>103.53172777557853</v>
      </c>
      <c r="L73" s="91">
        <f t="shared" si="3"/>
        <v>166.74212394104447</v>
      </c>
      <c r="M73" s="91">
        <f t="shared" si="6"/>
        <v>224.01188137785658</v>
      </c>
      <c r="N73" s="91">
        <f t="shared" si="6"/>
        <v>229.70642006695056</v>
      </c>
      <c r="O73" s="91">
        <f t="shared" si="6"/>
        <v>204.00005053759367</v>
      </c>
      <c r="P73" s="91">
        <f t="shared" si="4"/>
        <v>180.3830439475409</v>
      </c>
      <c r="Q73"/>
    </row>
    <row r="74" spans="1:17" x14ac:dyDescent="0.2">
      <c r="A74" s="148" t="s">
        <v>237</v>
      </c>
      <c r="B74" s="94" t="s">
        <v>135</v>
      </c>
      <c r="C74" s="91">
        <f>VLOOKUP($A74,'[1]0101L SA'!$A$17:$RAD$10000,COLUMN('[1]0101L SA'!$H$128),FALSE)</f>
        <v>2680.6</v>
      </c>
      <c r="D74" s="91">
        <f>VLOOKUP($A74,'[1]0101L SA'!$A$17:$RAD$10000,COLUMN('[1]0101L SA'!$K$128),FALSE)</f>
        <v>9219.1</v>
      </c>
      <c r="E74" s="91">
        <f>VLOOKUP($A74,'[1]0101L SA'!$A$17:$RAD$10000,COLUMN('[1]0101L SA'!$Q$128),FALSE)</f>
        <v>2215.5</v>
      </c>
      <c r="F74" s="91">
        <f>VLOOKUP($A74,'[1]0101L SA'!$A$17:$RAD$10000,COLUMN('[1]0101L SA'!$T$128),FALSE)+VLOOKUP($A74,'[1]0101L SA'!$A$17:$RAD$10000,COLUMN('[1]0101L SA'!$W$128),FALSE)+VLOOKUP($A74,'[1]0101L SA'!$A$17:$RAD$10000,COLUMN('[1]0101L SA'!$Z$128),FALSE)+VLOOKUP($A74,'[1]0101L SA'!$A$17:$RAD$10000,COLUMN('[1]0101L SA'!$AC$128),FALSE)+VLOOKUP($A74,'[1]0101L SA'!$A$17:$RAD$10000,COLUMN('[1]0101L SA'!$AF$128),FALSE)+VLOOKUP($A74,'[1]0101L SA'!$A$17:$RAD$10000,COLUMN('[1]0101L SA'!$AI$128),FALSE)+VLOOKUP($A74,'[1]0101L SA'!$A$17:$RAD$10000,COLUMN('[1]0101L SA'!$AL$128),FALSE)</f>
        <v>23445.3</v>
      </c>
      <c r="G74" s="91">
        <f>VLOOKUP($A74,'[1]0101L SA'!$A$17:$RAD$10000,COLUMN('[1]0101L SA'!$AU$128),FALSE)</f>
        <v>4419.4000000000005</v>
      </c>
      <c r="H74" s="92">
        <f>VLOOKUP($A74,'[1]0101L SA'!$A$17:$RAD$10000,COLUMN('[1]0101L SA'!$B$128),FALSE)</f>
        <v>38312.800000000003</v>
      </c>
      <c r="I74" s="33"/>
      <c r="J74" s="94" t="s">
        <v>135</v>
      </c>
      <c r="K74" s="91">
        <f t="shared" si="5"/>
        <v>114.71856377117055</v>
      </c>
      <c r="L74" s="91">
        <f t="shared" si="3"/>
        <v>182.26589298247347</v>
      </c>
      <c r="M74" s="91">
        <f t="shared" si="6"/>
        <v>212.28381162267041</v>
      </c>
      <c r="N74" s="91">
        <f t="shared" si="6"/>
        <v>237.47005707513961</v>
      </c>
      <c r="O74" s="91">
        <f t="shared" si="6"/>
        <v>223.34584138776233</v>
      </c>
      <c r="P74" s="91">
        <f t="shared" si="4"/>
        <v>188.82509203996037</v>
      </c>
      <c r="Q74"/>
    </row>
    <row r="75" spans="1:17" x14ac:dyDescent="0.2">
      <c r="A75" s="148" t="s">
        <v>238</v>
      </c>
      <c r="B75" s="94" t="s">
        <v>136</v>
      </c>
      <c r="C75" s="91">
        <f>VLOOKUP($A75,'[1]0101L SA'!$A$17:$RAD$10000,COLUMN('[1]0101L SA'!$H$128),FALSE)</f>
        <v>2706.8</v>
      </c>
      <c r="D75" s="91">
        <f>VLOOKUP($A75,'[1]0101L SA'!$A$17:$RAD$10000,COLUMN('[1]0101L SA'!$K$128),FALSE)</f>
        <v>9045.1</v>
      </c>
      <c r="E75" s="91">
        <f>VLOOKUP($A75,'[1]0101L SA'!$A$17:$RAD$10000,COLUMN('[1]0101L SA'!$Q$128),FALSE)</f>
        <v>2126.1999999999998</v>
      </c>
      <c r="F75" s="91">
        <f>VLOOKUP($A75,'[1]0101L SA'!$A$17:$RAD$10000,COLUMN('[1]0101L SA'!$T$128),FALSE)+VLOOKUP($A75,'[1]0101L SA'!$A$17:$RAD$10000,COLUMN('[1]0101L SA'!$W$128),FALSE)+VLOOKUP($A75,'[1]0101L SA'!$A$17:$RAD$10000,COLUMN('[1]0101L SA'!$Z$128),FALSE)+VLOOKUP($A75,'[1]0101L SA'!$A$17:$RAD$10000,COLUMN('[1]0101L SA'!$AC$128),FALSE)+VLOOKUP($A75,'[1]0101L SA'!$A$17:$RAD$10000,COLUMN('[1]0101L SA'!$AF$128),FALSE)+VLOOKUP($A75,'[1]0101L SA'!$A$17:$RAD$10000,COLUMN('[1]0101L SA'!$AI$128),FALSE)+VLOOKUP($A75,'[1]0101L SA'!$A$17:$RAD$10000,COLUMN('[1]0101L SA'!$AL$128),FALSE)</f>
        <v>23973.3</v>
      </c>
      <c r="G75" s="91">
        <f>VLOOKUP($A75,'[1]0101L SA'!$A$17:$RAD$10000,COLUMN('[1]0101L SA'!$AU$128),FALSE)</f>
        <v>4544.8999999999996</v>
      </c>
      <c r="H75" s="92">
        <f>VLOOKUP($A75,'[1]0101L SA'!$A$17:$RAD$10000,COLUMN('[1]0101L SA'!$B$128),FALSE)</f>
        <v>38676.199999999997</v>
      </c>
      <c r="I75" s="33"/>
      <c r="J75" s="94" t="s">
        <v>136</v>
      </c>
      <c r="K75" s="91">
        <f t="shared" si="5"/>
        <v>115.83981512191468</v>
      </c>
      <c r="L75" s="91">
        <f t="shared" si="3"/>
        <v>178.82583208944158</v>
      </c>
      <c r="M75" s="91">
        <f t="shared" si="6"/>
        <v>203.72730321467921</v>
      </c>
      <c r="N75" s="91">
        <f t="shared" si="6"/>
        <v>242.81800272461624</v>
      </c>
      <c r="O75" s="91">
        <f t="shared" si="6"/>
        <v>229.68830939114832</v>
      </c>
      <c r="P75" s="91">
        <f t="shared" si="4"/>
        <v>190.61611327691827</v>
      </c>
      <c r="Q75"/>
    </row>
    <row r="76" spans="1:17" x14ac:dyDescent="0.2">
      <c r="A76" s="148" t="s">
        <v>239</v>
      </c>
      <c r="B76" s="94" t="s">
        <v>137</v>
      </c>
      <c r="C76" s="91">
        <f>VLOOKUP($A76,'[1]0101L SA'!$A$17:$RAD$10000,COLUMN('[1]0101L SA'!$H$128),FALSE)</f>
        <v>2800.2</v>
      </c>
      <c r="D76" s="91">
        <f>VLOOKUP($A76,'[1]0101L SA'!$A$17:$RAD$10000,COLUMN('[1]0101L SA'!$K$128),FALSE)</f>
        <v>9089.2000000000007</v>
      </c>
      <c r="E76" s="91">
        <f>VLOOKUP($A76,'[1]0101L SA'!$A$17:$RAD$10000,COLUMN('[1]0101L SA'!$Q$128),FALSE)</f>
        <v>2347.3000000000002</v>
      </c>
      <c r="F76" s="91">
        <f>VLOOKUP($A76,'[1]0101L SA'!$A$17:$RAD$10000,COLUMN('[1]0101L SA'!$T$128),FALSE)+VLOOKUP($A76,'[1]0101L SA'!$A$17:$RAD$10000,COLUMN('[1]0101L SA'!$W$128),FALSE)+VLOOKUP($A76,'[1]0101L SA'!$A$17:$RAD$10000,COLUMN('[1]0101L SA'!$Z$128),FALSE)+VLOOKUP($A76,'[1]0101L SA'!$A$17:$RAD$10000,COLUMN('[1]0101L SA'!$AC$128),FALSE)+VLOOKUP($A76,'[1]0101L SA'!$A$17:$RAD$10000,COLUMN('[1]0101L SA'!$AF$128),FALSE)+VLOOKUP($A76,'[1]0101L SA'!$A$17:$RAD$10000,COLUMN('[1]0101L SA'!$AI$128),FALSE)+VLOOKUP($A76,'[1]0101L SA'!$A$17:$RAD$10000,COLUMN('[1]0101L SA'!$AL$128),FALSE)</f>
        <v>24606.400000000001</v>
      </c>
      <c r="G76" s="91">
        <f>VLOOKUP($A76,'[1]0101L SA'!$A$17:$RAD$10000,COLUMN('[1]0101L SA'!$AU$128),FALSE)</f>
        <v>4635.5</v>
      </c>
      <c r="H76" s="92">
        <f>VLOOKUP($A76,'[1]0101L SA'!$A$17:$RAD$10000,COLUMN('[1]0101L SA'!$B$128),FALSE)</f>
        <v>39134.1</v>
      </c>
      <c r="I76" s="33"/>
      <c r="J76" s="94" t="s">
        <v>137</v>
      </c>
      <c r="K76" s="91">
        <f t="shared" si="5"/>
        <v>119.83694779975818</v>
      </c>
      <c r="L76" s="91">
        <f t="shared" si="3"/>
        <v>179.69770959164106</v>
      </c>
      <c r="M76" s="91">
        <f t="shared" si="6"/>
        <v>224.91256647343457</v>
      </c>
      <c r="N76" s="91">
        <f t="shared" si="6"/>
        <v>249.23047316151704</v>
      </c>
      <c r="O76" s="91">
        <f t="shared" si="6"/>
        <v>234.26701537606286</v>
      </c>
      <c r="P76" s="91">
        <f t="shared" si="4"/>
        <v>192.87287889167621</v>
      </c>
      <c r="Q76"/>
    </row>
    <row r="77" spans="1:17" x14ac:dyDescent="0.2">
      <c r="A77" s="148" t="s">
        <v>240</v>
      </c>
      <c r="B77" s="94" t="s">
        <v>138</v>
      </c>
      <c r="C77" s="91">
        <f>VLOOKUP($A77,'[1]0101L SA'!$A$17:$RAD$10000,COLUMN('[1]0101L SA'!$H$128),FALSE)</f>
        <v>2417.6999999999998</v>
      </c>
      <c r="D77" s="91">
        <f>VLOOKUP($A77,'[1]0101L SA'!$A$17:$RAD$10000,COLUMN('[1]0101L SA'!$K$128),FALSE)</f>
        <v>9183.7999999999993</v>
      </c>
      <c r="E77" s="91">
        <f>VLOOKUP($A77,'[1]0101L SA'!$A$17:$RAD$10000,COLUMN('[1]0101L SA'!$Q$128),FALSE)</f>
        <v>2311.3000000000002</v>
      </c>
      <c r="F77" s="91">
        <f>VLOOKUP($A77,'[1]0101L SA'!$A$17:$RAD$10000,COLUMN('[1]0101L SA'!$T$128),FALSE)+VLOOKUP($A77,'[1]0101L SA'!$A$17:$RAD$10000,COLUMN('[1]0101L SA'!$W$128),FALSE)+VLOOKUP($A77,'[1]0101L SA'!$A$17:$RAD$10000,COLUMN('[1]0101L SA'!$Z$128),FALSE)+VLOOKUP($A77,'[1]0101L SA'!$A$17:$RAD$10000,COLUMN('[1]0101L SA'!$AC$128),FALSE)+VLOOKUP($A77,'[1]0101L SA'!$A$17:$RAD$10000,COLUMN('[1]0101L SA'!$AF$128),FALSE)+VLOOKUP($A77,'[1]0101L SA'!$A$17:$RAD$10000,COLUMN('[1]0101L SA'!$AI$128),FALSE)+VLOOKUP($A77,'[1]0101L SA'!$A$17:$RAD$10000,COLUMN('[1]0101L SA'!$AL$128),FALSE)</f>
        <v>24322.1</v>
      </c>
      <c r="G77" s="91">
        <f>VLOOKUP($A77,'[1]0101L SA'!$A$17:$RAD$10000,COLUMN('[1]0101L SA'!$AU$128),FALSE)</f>
        <v>4490.9000000000005</v>
      </c>
      <c r="H77" s="92">
        <f>VLOOKUP($A77,'[1]0101L SA'!$A$17:$RAD$10000,COLUMN('[1]0101L SA'!$B$128),FALSE)</f>
        <v>39672.9</v>
      </c>
      <c r="I77" s="33"/>
      <c r="J77" s="94" t="s">
        <v>138</v>
      </c>
      <c r="K77" s="91">
        <f t="shared" si="5"/>
        <v>103.46753399595579</v>
      </c>
      <c r="L77" s="91">
        <f t="shared" si="3"/>
        <v>181.56799557141582</v>
      </c>
      <c r="M77" s="91">
        <f t="shared" si="6"/>
        <v>221.46313419249748</v>
      </c>
      <c r="N77" s="91">
        <f t="shared" si="6"/>
        <v>246.35088803245227</v>
      </c>
      <c r="O77" s="91">
        <f t="shared" si="6"/>
        <v>226.95927933391454</v>
      </c>
      <c r="P77" s="91">
        <f t="shared" si="4"/>
        <v>195.52836112192645</v>
      </c>
      <c r="Q77"/>
    </row>
    <row r="78" spans="1:17" x14ac:dyDescent="0.2">
      <c r="A78" s="148" t="s">
        <v>241</v>
      </c>
      <c r="B78" s="94" t="s">
        <v>139</v>
      </c>
      <c r="C78" s="91">
        <f>VLOOKUP($A78,'[1]0101L SA'!$A$17:$RAD$10000,COLUMN('[1]0101L SA'!$H$128),FALSE)</f>
        <v>2998.3</v>
      </c>
      <c r="D78" s="91">
        <f>VLOOKUP($A78,'[1]0101L SA'!$A$17:$RAD$10000,COLUMN('[1]0101L SA'!$K$128),FALSE)</f>
        <v>9735.9</v>
      </c>
      <c r="E78" s="91">
        <f>VLOOKUP($A78,'[1]0101L SA'!$A$17:$RAD$10000,COLUMN('[1]0101L SA'!$Q$128),FALSE)</f>
        <v>2214.1</v>
      </c>
      <c r="F78" s="91">
        <f>VLOOKUP($A78,'[1]0101L SA'!$A$17:$RAD$10000,COLUMN('[1]0101L SA'!$T$128),FALSE)+VLOOKUP($A78,'[1]0101L SA'!$A$17:$RAD$10000,COLUMN('[1]0101L SA'!$W$128),FALSE)+VLOOKUP($A78,'[1]0101L SA'!$A$17:$RAD$10000,COLUMN('[1]0101L SA'!$Z$128),FALSE)+VLOOKUP($A78,'[1]0101L SA'!$A$17:$RAD$10000,COLUMN('[1]0101L SA'!$AC$128),FALSE)+VLOOKUP($A78,'[1]0101L SA'!$A$17:$RAD$10000,COLUMN('[1]0101L SA'!$AF$128),FALSE)+VLOOKUP($A78,'[1]0101L SA'!$A$17:$RAD$10000,COLUMN('[1]0101L SA'!$AI$128),FALSE)+VLOOKUP($A78,'[1]0101L SA'!$A$17:$RAD$10000,COLUMN('[1]0101L SA'!$AL$128),FALSE)</f>
        <v>24721.4</v>
      </c>
      <c r="G78" s="91">
        <f>VLOOKUP($A78,'[1]0101L SA'!$A$17:$RAD$10000,COLUMN('[1]0101L SA'!$AU$128),FALSE)</f>
        <v>4782.7000000000007</v>
      </c>
      <c r="H78" s="92">
        <f>VLOOKUP($A78,'[1]0101L SA'!$A$17:$RAD$10000,COLUMN('[1]0101L SA'!$B$128),FALSE)</f>
        <v>40342.199999999997</v>
      </c>
      <c r="I78" s="33"/>
      <c r="J78" s="94" t="s">
        <v>139</v>
      </c>
      <c r="K78" s="91">
        <f t="shared" si="5"/>
        <v>128.31480629526999</v>
      </c>
      <c r="L78" s="91">
        <f t="shared" si="3"/>
        <v>192.48326924407627</v>
      </c>
      <c r="M78" s="91">
        <f t="shared" si="6"/>
        <v>212.14966703396732</v>
      </c>
      <c r="N78" s="91">
        <f t="shared" si="6"/>
        <v>250.39527192986898</v>
      </c>
      <c r="O78" s="91">
        <f t="shared" si="6"/>
        <v>241.70614916170769</v>
      </c>
      <c r="P78" s="91">
        <f t="shared" si="4"/>
        <v>198.82701415961475</v>
      </c>
      <c r="Q78"/>
    </row>
    <row r="79" spans="1:17" x14ac:dyDescent="0.2">
      <c r="A79" s="148" t="s">
        <v>242</v>
      </c>
      <c r="B79" s="94" t="s">
        <v>140</v>
      </c>
      <c r="C79" s="91">
        <f>VLOOKUP($A79,'[1]0101L SA'!$A$17:$RAD$10000,COLUMN('[1]0101L SA'!$H$128),FALSE)</f>
        <v>3046.7</v>
      </c>
      <c r="D79" s="91">
        <f>VLOOKUP($A79,'[1]0101L SA'!$A$17:$RAD$10000,COLUMN('[1]0101L SA'!$K$128),FALSE)</f>
        <v>9592.4</v>
      </c>
      <c r="E79" s="91">
        <f>VLOOKUP($A79,'[1]0101L SA'!$A$17:$RAD$10000,COLUMN('[1]0101L SA'!$Q$128),FALSE)</f>
        <v>2198.1</v>
      </c>
      <c r="F79" s="91">
        <f>VLOOKUP($A79,'[1]0101L SA'!$A$17:$RAD$10000,COLUMN('[1]0101L SA'!$T$128),FALSE)+VLOOKUP($A79,'[1]0101L SA'!$A$17:$RAD$10000,COLUMN('[1]0101L SA'!$W$128),FALSE)+VLOOKUP($A79,'[1]0101L SA'!$A$17:$RAD$10000,COLUMN('[1]0101L SA'!$Z$128),FALSE)+VLOOKUP($A79,'[1]0101L SA'!$A$17:$RAD$10000,COLUMN('[1]0101L SA'!$AC$128),FALSE)+VLOOKUP($A79,'[1]0101L SA'!$A$17:$RAD$10000,COLUMN('[1]0101L SA'!$AF$128),FALSE)+VLOOKUP($A79,'[1]0101L SA'!$A$17:$RAD$10000,COLUMN('[1]0101L SA'!$AI$128),FALSE)+VLOOKUP($A79,'[1]0101L SA'!$A$17:$RAD$10000,COLUMN('[1]0101L SA'!$AL$128),FALSE)</f>
        <v>25574.400000000005</v>
      </c>
      <c r="G79" s="91">
        <f>VLOOKUP($A79,'[1]0101L SA'!$A$17:$RAD$10000,COLUMN('[1]0101L SA'!$AU$128),FALSE)</f>
        <v>4934.3</v>
      </c>
      <c r="H79" s="92">
        <f>VLOOKUP($A79,'[1]0101L SA'!$A$17:$RAD$10000,COLUMN('[1]0101L SA'!$B$128),FALSE)</f>
        <v>40975.9</v>
      </c>
      <c r="I79" s="33"/>
      <c r="J79" s="94" t="s">
        <v>140</v>
      </c>
      <c r="K79" s="91">
        <f t="shared" si="5"/>
        <v>130.38612558443086</v>
      </c>
      <c r="L79" s="91">
        <f t="shared" si="3"/>
        <v>189.64620753057005</v>
      </c>
      <c r="M79" s="91">
        <f t="shared" si="6"/>
        <v>210.61658602021745</v>
      </c>
      <c r="N79" s="91">
        <f t="shared" si="6"/>
        <v>259.03504018555753</v>
      </c>
      <c r="O79" s="91">
        <f t="shared" si="6"/>
        <v>249.36764835942338</v>
      </c>
      <c r="P79" s="91">
        <f t="shared" si="4"/>
        <v>201.95021217243877</v>
      </c>
      <c r="Q79"/>
    </row>
    <row r="80" spans="1:17" x14ac:dyDescent="0.2">
      <c r="A80" s="148" t="s">
        <v>243</v>
      </c>
      <c r="B80" s="94" t="s">
        <v>141</v>
      </c>
      <c r="C80" s="91">
        <f>VLOOKUP($A80,'[1]0101L SA'!$A$17:$RAD$10000,COLUMN('[1]0101L SA'!$H$128),FALSE)</f>
        <v>3122.9</v>
      </c>
      <c r="D80" s="91">
        <f>VLOOKUP($A80,'[1]0101L SA'!$A$17:$RAD$10000,COLUMN('[1]0101L SA'!$K$128),FALSE)</f>
        <v>9983.2999999999993</v>
      </c>
      <c r="E80" s="91">
        <f>VLOOKUP($A80,'[1]0101L SA'!$A$17:$RAD$10000,COLUMN('[1]0101L SA'!$Q$128),FALSE)</f>
        <v>2079.1999999999998</v>
      </c>
      <c r="F80" s="91">
        <f>VLOOKUP($A80,'[1]0101L SA'!$A$17:$RAD$10000,COLUMN('[1]0101L SA'!$T$128),FALSE)+VLOOKUP($A80,'[1]0101L SA'!$A$17:$RAD$10000,COLUMN('[1]0101L SA'!$W$128),FALSE)+VLOOKUP($A80,'[1]0101L SA'!$A$17:$RAD$10000,COLUMN('[1]0101L SA'!$Z$128),FALSE)+VLOOKUP($A80,'[1]0101L SA'!$A$17:$RAD$10000,COLUMN('[1]0101L SA'!$AC$128),FALSE)+VLOOKUP($A80,'[1]0101L SA'!$A$17:$RAD$10000,COLUMN('[1]0101L SA'!$AF$128),FALSE)+VLOOKUP($A80,'[1]0101L SA'!$A$17:$RAD$10000,COLUMN('[1]0101L SA'!$AI$128),FALSE)+VLOOKUP($A80,'[1]0101L SA'!$A$17:$RAD$10000,COLUMN('[1]0101L SA'!$AL$128),FALSE)</f>
        <v>26052.299999999996</v>
      </c>
      <c r="G80" s="91">
        <f>VLOOKUP($A80,'[1]0101L SA'!$A$17:$RAD$10000,COLUMN('[1]0101L SA'!$AU$128),FALSE)</f>
        <v>4984.6000000000004</v>
      </c>
      <c r="H80" s="92">
        <f>VLOOKUP($A80,'[1]0101L SA'!$A$17:$RAD$10000,COLUMN('[1]0101L SA'!$B$128),FALSE)</f>
        <v>41525.800000000003</v>
      </c>
      <c r="I80" s="33"/>
      <c r="J80" s="94" t="s">
        <v>141</v>
      </c>
      <c r="K80" s="91">
        <f t="shared" si="5"/>
        <v>133.64716958926678</v>
      </c>
      <c r="L80" s="91">
        <f t="shared" si="3"/>
        <v>197.37448226095034</v>
      </c>
      <c r="M80" s="91">
        <f t="shared" si="6"/>
        <v>199.22387773678912</v>
      </c>
      <c r="N80" s="91">
        <f t="shared" si="6"/>
        <v>263.87553871943032</v>
      </c>
      <c r="O80" s="91">
        <f t="shared" si="6"/>
        <v>251.90968932014303</v>
      </c>
      <c r="P80" s="91">
        <f t="shared" si="4"/>
        <v>204.66040088516073</v>
      </c>
      <c r="Q80"/>
    </row>
    <row r="81" spans="1:17" x14ac:dyDescent="0.2">
      <c r="A81" s="148" t="s">
        <v>244</v>
      </c>
      <c r="B81" s="94" t="s">
        <v>142</v>
      </c>
      <c r="C81" s="91">
        <f>VLOOKUP($A81,'[1]0101L SA'!$A$17:$RAD$10000,COLUMN('[1]0101L SA'!$H$128),FALSE)</f>
        <v>2861</v>
      </c>
      <c r="D81" s="91">
        <f>VLOOKUP($A81,'[1]0101L SA'!$A$17:$RAD$10000,COLUMN('[1]0101L SA'!$K$128),FALSE)</f>
        <v>10038</v>
      </c>
      <c r="E81" s="91">
        <f>VLOOKUP($A81,'[1]0101L SA'!$A$17:$RAD$10000,COLUMN('[1]0101L SA'!$Q$128),FALSE)</f>
        <v>2168.6</v>
      </c>
      <c r="F81" s="91">
        <f>VLOOKUP($A81,'[1]0101L SA'!$A$17:$RAD$10000,COLUMN('[1]0101L SA'!$T$128),FALSE)+VLOOKUP($A81,'[1]0101L SA'!$A$17:$RAD$10000,COLUMN('[1]0101L SA'!$W$128),FALSE)+VLOOKUP($A81,'[1]0101L SA'!$A$17:$RAD$10000,COLUMN('[1]0101L SA'!$Z$128),FALSE)+VLOOKUP($A81,'[1]0101L SA'!$A$17:$RAD$10000,COLUMN('[1]0101L SA'!$AC$128),FALSE)+VLOOKUP($A81,'[1]0101L SA'!$A$17:$RAD$10000,COLUMN('[1]0101L SA'!$AF$128),FALSE)+VLOOKUP($A81,'[1]0101L SA'!$A$17:$RAD$10000,COLUMN('[1]0101L SA'!$AI$128),FALSE)+VLOOKUP($A81,'[1]0101L SA'!$A$17:$RAD$10000,COLUMN('[1]0101L SA'!$AL$128),FALSE)</f>
        <v>26214.600000000002</v>
      </c>
      <c r="G81" s="91">
        <f>VLOOKUP($A81,'[1]0101L SA'!$A$17:$RAD$10000,COLUMN('[1]0101L SA'!$AU$128),FALSE)</f>
        <v>5007.0999999999995</v>
      </c>
      <c r="H81" s="92">
        <f>VLOOKUP($A81,'[1]0101L SA'!$A$17:$RAD$10000,COLUMN('[1]0101L SA'!$B$128),FALSE)</f>
        <v>41909.800000000003</v>
      </c>
      <c r="I81" s="33"/>
      <c r="J81" s="94" t="s">
        <v>142</v>
      </c>
      <c r="K81" s="91">
        <f t="shared" si="5"/>
        <v>122.43893566713385</v>
      </c>
      <c r="L81" s="91">
        <f t="shared" si="3"/>
        <v>198.45592669111613</v>
      </c>
      <c r="M81" s="91">
        <f t="shared" si="6"/>
        <v>207.78996790111623</v>
      </c>
      <c r="N81" s="91">
        <f t="shared" si="6"/>
        <v>265.51942428554787</v>
      </c>
      <c r="O81" s="91">
        <f t="shared" si="6"/>
        <v>253.04678517732376</v>
      </c>
      <c r="P81" s="91">
        <f t="shared" si="4"/>
        <v>206.55294946796712</v>
      </c>
      <c r="Q81"/>
    </row>
    <row r="82" spans="1:17" x14ac:dyDescent="0.2">
      <c r="A82" s="148" t="s">
        <v>245</v>
      </c>
      <c r="B82" s="94" t="s">
        <v>143</v>
      </c>
      <c r="C82" s="91">
        <f>VLOOKUP($A82,'[1]0101L SA'!$A$17:$RAD$10000,COLUMN('[1]0101L SA'!$H$128),FALSE)</f>
        <v>2939.9</v>
      </c>
      <c r="D82" s="91">
        <f>VLOOKUP($A82,'[1]0101L SA'!$A$17:$RAD$10000,COLUMN('[1]0101L SA'!$K$128),FALSE)</f>
        <v>9707.7999999999993</v>
      </c>
      <c r="E82" s="91">
        <f>VLOOKUP($A82,'[1]0101L SA'!$A$17:$RAD$10000,COLUMN('[1]0101L SA'!$Q$128),FALSE)</f>
        <v>1998.7</v>
      </c>
      <c r="F82" s="91">
        <f>VLOOKUP($A82,'[1]0101L SA'!$A$17:$RAD$10000,COLUMN('[1]0101L SA'!$T$128),FALSE)+VLOOKUP($A82,'[1]0101L SA'!$A$17:$RAD$10000,COLUMN('[1]0101L SA'!$W$128),FALSE)+VLOOKUP($A82,'[1]0101L SA'!$A$17:$RAD$10000,COLUMN('[1]0101L SA'!$Z$128),FALSE)+VLOOKUP($A82,'[1]0101L SA'!$A$17:$RAD$10000,COLUMN('[1]0101L SA'!$AC$128),FALSE)+VLOOKUP($A82,'[1]0101L SA'!$A$17:$RAD$10000,COLUMN('[1]0101L SA'!$AF$128),FALSE)+VLOOKUP($A82,'[1]0101L SA'!$A$17:$RAD$10000,COLUMN('[1]0101L SA'!$AI$128),FALSE)+VLOOKUP($A82,'[1]0101L SA'!$A$17:$RAD$10000,COLUMN('[1]0101L SA'!$AL$128),FALSE)</f>
        <v>26422.400000000005</v>
      </c>
      <c r="G82" s="91">
        <f>VLOOKUP($A82,'[1]0101L SA'!$A$17:$RAD$10000,COLUMN('[1]0101L SA'!$AU$128),FALSE)</f>
        <v>5134.6000000000004</v>
      </c>
      <c r="H82" s="92">
        <f>VLOOKUP($A82,'[1]0101L SA'!$A$17:$RAD$10000,COLUMN('[1]0101L SA'!$B$128),FALSE)</f>
        <v>42306.5</v>
      </c>
      <c r="I82" s="33"/>
      <c r="J82" s="94" t="s">
        <v>143</v>
      </c>
      <c r="K82" s="91">
        <f t="shared" si="5"/>
        <v>125.81552847529073</v>
      </c>
      <c r="L82" s="91">
        <f t="shared" si="3"/>
        <v>191.9277191803165</v>
      </c>
      <c r="M82" s="91">
        <f t="shared" si="6"/>
        <v>191.51056388636036</v>
      </c>
      <c r="N82" s="91">
        <f t="shared" si="6"/>
        <v>267.62416501653507</v>
      </c>
      <c r="O82" s="91">
        <f t="shared" si="6"/>
        <v>259.49032836801479</v>
      </c>
      <c r="P82" s="91">
        <f t="shared" si="4"/>
        <v>208.50809015234026</v>
      </c>
      <c r="Q82"/>
    </row>
    <row r="83" spans="1:17" x14ac:dyDescent="0.2">
      <c r="A83" s="148" t="s">
        <v>246</v>
      </c>
      <c r="B83" s="94" t="s">
        <v>144</v>
      </c>
      <c r="C83" s="91">
        <f>VLOOKUP($A83,'[1]0101L SA'!$A$17:$RAD$10000,COLUMN('[1]0101L SA'!$H$128),FALSE)</f>
        <v>3086.3</v>
      </c>
      <c r="D83" s="91">
        <f>VLOOKUP($A83,'[1]0101L SA'!$A$17:$RAD$10000,COLUMN('[1]0101L SA'!$K$128),FALSE)</f>
        <v>9130.5</v>
      </c>
      <c r="E83" s="91">
        <f>VLOOKUP($A83,'[1]0101L SA'!$A$17:$RAD$10000,COLUMN('[1]0101L SA'!$Q$128),FALSE)</f>
        <v>2340.8000000000002</v>
      </c>
      <c r="F83" s="91">
        <f>VLOOKUP($A83,'[1]0101L SA'!$A$17:$RAD$10000,COLUMN('[1]0101L SA'!$T$128),FALSE)+VLOOKUP($A83,'[1]0101L SA'!$A$17:$RAD$10000,COLUMN('[1]0101L SA'!$W$128),FALSE)+VLOOKUP($A83,'[1]0101L SA'!$A$17:$RAD$10000,COLUMN('[1]0101L SA'!$Z$128),FALSE)+VLOOKUP($A83,'[1]0101L SA'!$A$17:$RAD$10000,COLUMN('[1]0101L SA'!$AC$128),FALSE)+VLOOKUP($A83,'[1]0101L SA'!$A$17:$RAD$10000,COLUMN('[1]0101L SA'!$AF$128),FALSE)+VLOOKUP($A83,'[1]0101L SA'!$A$17:$RAD$10000,COLUMN('[1]0101L SA'!$AI$128),FALSE)+VLOOKUP($A83,'[1]0101L SA'!$A$17:$RAD$10000,COLUMN('[1]0101L SA'!$AL$128),FALSE)</f>
        <v>27322.2</v>
      </c>
      <c r="G83" s="91">
        <f>VLOOKUP($A83,'[1]0101L SA'!$A$17:$RAD$10000,COLUMN('[1]0101L SA'!$AU$128),FALSE)</f>
        <v>4940.8999999999996</v>
      </c>
      <c r="H83" s="92">
        <f>VLOOKUP($A83,'[1]0101L SA'!$A$17:$RAD$10000,COLUMN('[1]0101L SA'!$B$128),FALSE)</f>
        <v>42675</v>
      </c>
      <c r="I83" s="33"/>
      <c r="J83" s="94" t="s">
        <v>144</v>
      </c>
      <c r="K83" s="91">
        <f t="shared" si="5"/>
        <v>132.08084136647159</v>
      </c>
      <c r="L83" s="91">
        <f t="shared" si="3"/>
        <v>180.51422979211355</v>
      </c>
      <c r="M83" s="91">
        <f t="shared" si="6"/>
        <v>224.2897523115987</v>
      </c>
      <c r="N83" s="91">
        <f t="shared" si="6"/>
        <v>276.73795572751811</v>
      </c>
      <c r="O83" s="91">
        <f t="shared" si="6"/>
        <v>249.70119647752972</v>
      </c>
      <c r="P83" s="91">
        <f t="shared" si="4"/>
        <v>210.32424680016359</v>
      </c>
      <c r="Q83"/>
    </row>
    <row r="84" spans="1:17" x14ac:dyDescent="0.2">
      <c r="A84" s="148" t="s">
        <v>247</v>
      </c>
      <c r="B84" s="94" t="s">
        <v>145</v>
      </c>
      <c r="C84" s="91">
        <f>VLOOKUP($A84,'[1]0101L SA'!$A$17:$RAD$10000,COLUMN('[1]0101L SA'!$H$128),FALSE)</f>
        <v>2971.9</v>
      </c>
      <c r="D84" s="91">
        <f>VLOOKUP($A84,'[1]0101L SA'!$A$17:$RAD$10000,COLUMN('[1]0101L SA'!$K$128),FALSE)</f>
        <v>9777.2000000000007</v>
      </c>
      <c r="E84" s="91">
        <f>VLOOKUP($A84,'[1]0101L SA'!$A$17:$RAD$10000,COLUMN('[1]0101L SA'!$Q$128),FALSE)</f>
        <v>2301.8000000000002</v>
      </c>
      <c r="F84" s="91">
        <f>VLOOKUP($A84,'[1]0101L SA'!$A$17:$RAD$10000,COLUMN('[1]0101L SA'!$T$128),FALSE)+VLOOKUP($A84,'[1]0101L SA'!$A$17:$RAD$10000,COLUMN('[1]0101L SA'!$W$128),FALSE)+VLOOKUP($A84,'[1]0101L SA'!$A$17:$RAD$10000,COLUMN('[1]0101L SA'!$Z$128),FALSE)+VLOOKUP($A84,'[1]0101L SA'!$A$17:$RAD$10000,COLUMN('[1]0101L SA'!$AC$128),FALSE)+VLOOKUP($A84,'[1]0101L SA'!$A$17:$RAD$10000,COLUMN('[1]0101L SA'!$AF$128),FALSE)+VLOOKUP($A84,'[1]0101L SA'!$A$17:$RAD$10000,COLUMN('[1]0101L SA'!$AI$128),FALSE)+VLOOKUP($A84,'[1]0101L SA'!$A$17:$RAD$10000,COLUMN('[1]0101L SA'!$AL$128),FALSE)</f>
        <v>27363.399999999998</v>
      </c>
      <c r="G84" s="91">
        <f>VLOOKUP($A84,'[1]0101L SA'!$A$17:$RAD$10000,COLUMN('[1]0101L SA'!$AU$128),FALSE)</f>
        <v>5199.9000000000005</v>
      </c>
      <c r="H84" s="92">
        <f>VLOOKUP($A84,'[1]0101L SA'!$A$17:$RAD$10000,COLUMN('[1]0101L SA'!$B$128),FALSE)</f>
        <v>42908.3</v>
      </c>
      <c r="I84" s="33"/>
      <c r="J84" s="94" t="s">
        <v>145</v>
      </c>
      <c r="K84" s="91">
        <f t="shared" si="5"/>
        <v>127.18499577390949</v>
      </c>
      <c r="L84" s="91">
        <f t="shared" si="3"/>
        <v>193.29978944454879</v>
      </c>
      <c r="M84" s="91">
        <f t="shared" si="6"/>
        <v>220.55286734058353</v>
      </c>
      <c r="N84" s="91">
        <f t="shared" si="6"/>
        <v>277.15525754713633</v>
      </c>
      <c r="O84" s="91">
        <f t="shared" si="6"/>
        <v>262.79043323352158</v>
      </c>
      <c r="P84" s="91">
        <f t="shared" si="4"/>
        <v>211.47406863445718</v>
      </c>
      <c r="Q84"/>
    </row>
    <row r="85" spans="1:17" x14ac:dyDescent="0.2">
      <c r="A85" s="148" t="s">
        <v>248</v>
      </c>
      <c r="B85" s="94" t="s">
        <v>146</v>
      </c>
      <c r="C85" s="91">
        <f>VLOOKUP($A85,'[1]0101L SA'!$A$17:$RAD$10000,COLUMN('[1]0101L SA'!$H$128),FALSE)</f>
        <v>2926.1</v>
      </c>
      <c r="D85" s="91">
        <f>VLOOKUP($A85,'[1]0101L SA'!$A$17:$RAD$10000,COLUMN('[1]0101L SA'!$K$128),FALSE)</f>
        <v>10126.4</v>
      </c>
      <c r="E85" s="91">
        <f>VLOOKUP($A85,'[1]0101L SA'!$A$17:$RAD$10000,COLUMN('[1]0101L SA'!$Q$128),FALSE)</f>
        <v>2312.3000000000002</v>
      </c>
      <c r="F85" s="91">
        <f>VLOOKUP($A85,'[1]0101L SA'!$A$17:$RAD$10000,COLUMN('[1]0101L SA'!$T$128),FALSE)+VLOOKUP($A85,'[1]0101L SA'!$A$17:$RAD$10000,COLUMN('[1]0101L SA'!$W$128),FALSE)+VLOOKUP($A85,'[1]0101L SA'!$A$17:$RAD$10000,COLUMN('[1]0101L SA'!$Z$128),FALSE)+VLOOKUP($A85,'[1]0101L SA'!$A$17:$RAD$10000,COLUMN('[1]0101L SA'!$AC$128),FALSE)+VLOOKUP($A85,'[1]0101L SA'!$A$17:$RAD$10000,COLUMN('[1]0101L SA'!$AF$128),FALSE)+VLOOKUP($A85,'[1]0101L SA'!$A$17:$RAD$10000,COLUMN('[1]0101L SA'!$AI$128),FALSE)+VLOOKUP($A85,'[1]0101L SA'!$A$17:$RAD$10000,COLUMN('[1]0101L SA'!$AL$128),FALSE)</f>
        <v>27931.399999999998</v>
      </c>
      <c r="G85" s="91">
        <f>VLOOKUP($A85,'[1]0101L SA'!$A$17:$RAD$10000,COLUMN('[1]0101L SA'!$AU$128),FALSE)</f>
        <v>5039.8</v>
      </c>
      <c r="H85" s="92">
        <f>VLOOKUP($A85,'[1]0101L SA'!$A$17:$RAD$10000,COLUMN('[1]0101L SA'!$B$128),FALSE)</f>
        <v>43154.2</v>
      </c>
      <c r="I85" s="33"/>
      <c r="J85" s="94" t="s">
        <v>146</v>
      </c>
      <c r="K85" s="91">
        <f t="shared" si="5"/>
        <v>125.22494570276139</v>
      </c>
      <c r="L85" s="91">
        <f t="shared" si="3"/>
        <v>200.20363578849555</v>
      </c>
      <c r="M85" s="91">
        <f t="shared" si="6"/>
        <v>221.55895175585684</v>
      </c>
      <c r="N85" s="91">
        <f t="shared" si="6"/>
        <v>282.90835059430054</v>
      </c>
      <c r="O85" s="91">
        <f t="shared" si="6"/>
        <v>254.6993644897598</v>
      </c>
      <c r="P85" s="91">
        <f t="shared" si="4"/>
        <v>212.68598971912405</v>
      </c>
      <c r="Q85"/>
    </row>
    <row r="86" spans="1:17" x14ac:dyDescent="0.2">
      <c r="A86" s="148" t="s">
        <v>249</v>
      </c>
      <c r="B86" s="94" t="s">
        <v>147</v>
      </c>
      <c r="C86" s="91">
        <f>VLOOKUP($A86,'[1]0101L SA'!$A$17:$RAD$10000,COLUMN('[1]0101L SA'!$H$128),FALSE)</f>
        <v>2834.5</v>
      </c>
      <c r="D86" s="91">
        <f>VLOOKUP($A86,'[1]0101L SA'!$A$17:$RAD$10000,COLUMN('[1]0101L SA'!$K$128),FALSE)</f>
        <v>9905.1</v>
      </c>
      <c r="E86" s="91">
        <f>VLOOKUP($A86,'[1]0101L SA'!$A$17:$RAD$10000,COLUMN('[1]0101L SA'!$Q$128),FALSE)</f>
        <v>2383.5</v>
      </c>
      <c r="F86" s="91">
        <f>VLOOKUP($A86,'[1]0101L SA'!$A$17:$RAD$10000,COLUMN('[1]0101L SA'!$T$128),FALSE)+VLOOKUP($A86,'[1]0101L SA'!$A$17:$RAD$10000,COLUMN('[1]0101L SA'!$W$128),FALSE)+VLOOKUP($A86,'[1]0101L SA'!$A$17:$RAD$10000,COLUMN('[1]0101L SA'!$Z$128),FALSE)+VLOOKUP($A86,'[1]0101L SA'!$A$17:$RAD$10000,COLUMN('[1]0101L SA'!$AC$128),FALSE)+VLOOKUP($A86,'[1]0101L SA'!$A$17:$RAD$10000,COLUMN('[1]0101L SA'!$AF$128),FALSE)+VLOOKUP($A86,'[1]0101L SA'!$A$17:$RAD$10000,COLUMN('[1]0101L SA'!$AI$128),FALSE)+VLOOKUP($A86,'[1]0101L SA'!$A$17:$RAD$10000,COLUMN('[1]0101L SA'!$AL$128),FALSE)</f>
        <v>27507</v>
      </c>
      <c r="G86" s="91">
        <f>VLOOKUP($A86,'[1]0101L SA'!$A$17:$RAD$10000,COLUMN('[1]0101L SA'!$AU$128),FALSE)</f>
        <v>5348.4000000000005</v>
      </c>
      <c r="H86" s="92">
        <f>VLOOKUP($A86,'[1]0101L SA'!$A$17:$RAD$10000,COLUMN('[1]0101L SA'!$B$128),FALSE)</f>
        <v>43447.9</v>
      </c>
      <c r="I86" s="33"/>
      <c r="J86" s="94" t="s">
        <v>147</v>
      </c>
      <c r="K86" s="91">
        <f t="shared" si="5"/>
        <v>121.3048455604652</v>
      </c>
      <c r="L86" s="91">
        <f t="shared" ref="L86:L111" si="7">D86/(SUM(D$6:D$9)/4)*100</f>
        <v>195.82843190557625</v>
      </c>
      <c r="M86" s="91">
        <f t="shared" si="6"/>
        <v>228.38116226704352</v>
      </c>
      <c r="N86" s="91">
        <f t="shared" si="6"/>
        <v>278.60973670483486</v>
      </c>
      <c r="O86" s="91">
        <f t="shared" si="6"/>
        <v>270.29526589091461</v>
      </c>
      <c r="P86" s="91">
        <f t="shared" si="4"/>
        <v>214.13349367425494</v>
      </c>
      <c r="Q86"/>
    </row>
    <row r="87" spans="1:17" x14ac:dyDescent="0.2">
      <c r="A87" s="148" t="s">
        <v>250</v>
      </c>
      <c r="B87" s="94" t="s">
        <v>148</v>
      </c>
      <c r="C87" s="91">
        <f>VLOOKUP($A87,'[1]0101L SA'!$A$17:$RAD$10000,COLUMN('[1]0101L SA'!$H$128),FALSE)</f>
        <v>2640.2</v>
      </c>
      <c r="D87" s="91">
        <f>VLOOKUP($A87,'[1]0101L SA'!$A$17:$RAD$10000,COLUMN('[1]0101L SA'!$K$128),FALSE)</f>
        <v>7204.8</v>
      </c>
      <c r="E87" s="91">
        <f>VLOOKUP($A87,'[1]0101L SA'!$A$17:$RAD$10000,COLUMN('[1]0101L SA'!$Q$128),FALSE)</f>
        <v>2289.3000000000002</v>
      </c>
      <c r="F87" s="91">
        <f>VLOOKUP($A87,'[1]0101L SA'!$A$17:$RAD$10000,COLUMN('[1]0101L SA'!$T$128),FALSE)+VLOOKUP($A87,'[1]0101L SA'!$A$17:$RAD$10000,COLUMN('[1]0101L SA'!$W$128),FALSE)+VLOOKUP($A87,'[1]0101L SA'!$A$17:$RAD$10000,COLUMN('[1]0101L SA'!$Z$128),FALSE)+VLOOKUP($A87,'[1]0101L SA'!$A$17:$RAD$10000,COLUMN('[1]0101L SA'!$AC$128),FALSE)+VLOOKUP($A87,'[1]0101L SA'!$A$17:$RAD$10000,COLUMN('[1]0101L SA'!$AF$128),FALSE)+VLOOKUP($A87,'[1]0101L SA'!$A$17:$RAD$10000,COLUMN('[1]0101L SA'!$AI$128),FALSE)+VLOOKUP($A87,'[1]0101L SA'!$A$17:$RAD$10000,COLUMN('[1]0101L SA'!$AL$128),FALSE)</f>
        <v>25524.3</v>
      </c>
      <c r="G87" s="91">
        <f>VLOOKUP($A87,'[1]0101L SA'!$A$17:$RAD$10000,COLUMN('[1]0101L SA'!$AU$128),FALSE)</f>
        <v>4411.0999999999995</v>
      </c>
      <c r="H87" s="92">
        <f>VLOOKUP($A87,'[1]0101L SA'!$A$17:$RAD$10000,COLUMN('[1]0101L SA'!$B$128),FALSE)</f>
        <v>39284.5</v>
      </c>
      <c r="I87" s="33"/>
      <c r="J87" s="94" t="s">
        <v>148</v>
      </c>
      <c r="K87" s="91">
        <f t="shared" si="5"/>
        <v>112.98961130666436</v>
      </c>
      <c r="L87" s="91">
        <f t="shared" si="7"/>
        <v>142.44224552940364</v>
      </c>
      <c r="M87" s="91">
        <f t="shared" si="6"/>
        <v>219.35514779859147</v>
      </c>
      <c r="N87" s="91">
        <f t="shared" si="6"/>
        <v>258.5275930699537</v>
      </c>
      <c r="O87" s="91">
        <f t="shared" si="6"/>
        <v>222.9263793604467</v>
      </c>
      <c r="P87" s="91">
        <f t="shared" si="4"/>
        <v>193.61412708660873</v>
      </c>
      <c r="Q87"/>
    </row>
    <row r="88" spans="1:17" x14ac:dyDescent="0.2">
      <c r="A88" s="148" t="s">
        <v>251</v>
      </c>
      <c r="B88" s="94" t="s">
        <v>149</v>
      </c>
      <c r="C88" s="91">
        <f>VLOOKUP($A88,'[1]0101L SA'!$A$17:$RAD$10000,COLUMN('[1]0101L SA'!$H$128),FALSE)</f>
        <v>2408.4</v>
      </c>
      <c r="D88" s="91">
        <f>VLOOKUP($A88,'[1]0101L SA'!$A$17:$RAD$10000,COLUMN('[1]0101L SA'!$K$128),FALSE)</f>
        <v>9433.2999999999993</v>
      </c>
      <c r="E88" s="91">
        <f>VLOOKUP($A88,'[1]0101L SA'!$A$17:$RAD$10000,COLUMN('[1]0101L SA'!$Q$128),FALSE)</f>
        <v>2362.8000000000002</v>
      </c>
      <c r="F88" s="91">
        <f>VLOOKUP($A88,'[1]0101L SA'!$A$17:$RAD$10000,COLUMN('[1]0101L SA'!$T$128),FALSE)+VLOOKUP($A88,'[1]0101L SA'!$A$17:$RAD$10000,COLUMN('[1]0101L SA'!$W$128),FALSE)+VLOOKUP($A88,'[1]0101L SA'!$A$17:$RAD$10000,COLUMN('[1]0101L SA'!$Z$128),FALSE)+VLOOKUP($A88,'[1]0101L SA'!$A$17:$RAD$10000,COLUMN('[1]0101L SA'!$AC$128),FALSE)+VLOOKUP($A88,'[1]0101L SA'!$A$17:$RAD$10000,COLUMN('[1]0101L SA'!$AF$128),FALSE)+VLOOKUP($A88,'[1]0101L SA'!$A$17:$RAD$10000,COLUMN('[1]0101L SA'!$AI$128),FALSE)+VLOOKUP($A88,'[1]0101L SA'!$A$17:$RAD$10000,COLUMN('[1]0101L SA'!$AL$128),FALSE)</f>
        <v>26710.899999999998</v>
      </c>
      <c r="G88" s="91">
        <f>VLOOKUP($A88,'[1]0101L SA'!$A$17:$RAD$10000,COLUMN('[1]0101L SA'!$AU$128),FALSE)</f>
        <v>4612.8999999999996</v>
      </c>
      <c r="H88" s="92">
        <f>VLOOKUP($A88,'[1]0101L SA'!$A$17:$RAD$10000,COLUMN('[1]0101L SA'!$B$128),FALSE)</f>
        <v>40756.800000000003</v>
      </c>
      <c r="I88" s="33"/>
      <c r="J88" s="94" t="s">
        <v>149</v>
      </c>
      <c r="K88" s="91">
        <f t="shared" si="5"/>
        <v>103.06953256229473</v>
      </c>
      <c r="L88" s="91">
        <f t="shared" si="7"/>
        <v>186.50072656458514</v>
      </c>
      <c r="M88" s="91">
        <f t="shared" si="6"/>
        <v>226.39773870550474</v>
      </c>
      <c r="N88" s="91">
        <f t="shared" si="6"/>
        <v>270.54629062235705</v>
      </c>
      <c r="O88" s="91">
        <f t="shared" si="6"/>
        <v>233.12486575951681</v>
      </c>
      <c r="P88" s="91">
        <f t="shared" si="4"/>
        <v>200.87037520761356</v>
      </c>
      <c r="Q88"/>
    </row>
    <row r="89" spans="1:17" x14ac:dyDescent="0.2">
      <c r="A89" s="148" t="s">
        <v>252</v>
      </c>
      <c r="B89" s="94" t="s">
        <v>150</v>
      </c>
      <c r="C89" s="91">
        <f>VLOOKUP($A89,'[1]0101L SA'!$A$17:$RAD$10000,COLUMN('[1]0101L SA'!$H$128),FALSE)</f>
        <v>2572.4</v>
      </c>
      <c r="D89" s="91">
        <f>VLOOKUP($A89,'[1]0101L SA'!$A$17:$RAD$10000,COLUMN('[1]0101L SA'!$K$128),FALSE)</f>
        <v>9905.6</v>
      </c>
      <c r="E89" s="91">
        <f>VLOOKUP($A89,'[1]0101L SA'!$A$17:$RAD$10000,COLUMN('[1]0101L SA'!$Q$128),FALSE)</f>
        <v>2408.3000000000002</v>
      </c>
      <c r="F89" s="91">
        <f>VLOOKUP($A89,'[1]0101L SA'!$A$17:$RAD$10000,COLUMN('[1]0101L SA'!$T$128),FALSE)+VLOOKUP($A89,'[1]0101L SA'!$A$17:$RAD$10000,COLUMN('[1]0101L SA'!$W$128),FALSE)+VLOOKUP($A89,'[1]0101L SA'!$A$17:$RAD$10000,COLUMN('[1]0101L SA'!$Z$128),FALSE)+VLOOKUP($A89,'[1]0101L SA'!$A$17:$RAD$10000,COLUMN('[1]0101L SA'!$AC$128),FALSE)+VLOOKUP($A89,'[1]0101L SA'!$A$17:$RAD$10000,COLUMN('[1]0101L SA'!$AF$128),FALSE)+VLOOKUP($A89,'[1]0101L SA'!$A$17:$RAD$10000,COLUMN('[1]0101L SA'!$AI$128),FALSE)+VLOOKUP($A89,'[1]0101L SA'!$A$17:$RAD$10000,COLUMN('[1]0101L SA'!$AL$128),FALSE)</f>
        <v>27923.3</v>
      </c>
      <c r="G89" s="91">
        <f>VLOOKUP($A89,'[1]0101L SA'!$A$17:$RAD$10000,COLUMN('[1]0101L SA'!$AU$128),FALSE)</f>
        <v>4916.8999999999996</v>
      </c>
      <c r="H89" s="92">
        <f>VLOOKUP($A89,'[1]0101L SA'!$A$17:$RAD$10000,COLUMN('[1]0101L SA'!$B$128),FALSE)</f>
        <v>42148.800000000003</v>
      </c>
      <c r="I89" s="33"/>
      <c r="J89" s="94" t="s">
        <v>150</v>
      </c>
      <c r="K89" s="91">
        <f t="shared" si="5"/>
        <v>110.08805246771587</v>
      </c>
      <c r="L89" s="91">
        <f t="shared" si="7"/>
        <v>195.83831713802752</v>
      </c>
      <c r="M89" s="91">
        <f t="shared" si="6"/>
        <v>230.75743783835577</v>
      </c>
      <c r="N89" s="91">
        <f t="shared" si="6"/>
        <v>282.82630824626881</v>
      </c>
      <c r="O89" s="91">
        <f t="shared" si="6"/>
        <v>248.48829422987021</v>
      </c>
      <c r="P89" s="91">
        <f t="shared" si="4"/>
        <v>207.73086382028674</v>
      </c>
      <c r="Q89"/>
    </row>
    <row r="90" spans="1:17" x14ac:dyDescent="0.2">
      <c r="A90" s="148" t="s">
        <v>253</v>
      </c>
      <c r="B90" s="94" t="s">
        <v>151</v>
      </c>
      <c r="C90" s="91">
        <f>VLOOKUP($A90,'[1]0101L SA'!$A$17:$RAD$10000,COLUMN('[1]0101L SA'!$H$128),FALSE)</f>
        <v>2393.8000000000002</v>
      </c>
      <c r="D90" s="91">
        <f>VLOOKUP($A90,'[1]0101L SA'!$A$17:$RAD$10000,COLUMN('[1]0101L SA'!$K$128),FALSE)</f>
        <v>9841.5</v>
      </c>
      <c r="E90" s="91">
        <f>VLOOKUP($A90,'[1]0101L SA'!$A$17:$RAD$10000,COLUMN('[1]0101L SA'!$Q$128),FALSE)</f>
        <v>2365.9</v>
      </c>
      <c r="F90" s="91">
        <f>VLOOKUP($A90,'[1]0101L SA'!$A$17:$RAD$10000,COLUMN('[1]0101L SA'!$T$128),FALSE)+VLOOKUP($A90,'[1]0101L SA'!$A$17:$RAD$10000,COLUMN('[1]0101L SA'!$W$128),FALSE)+VLOOKUP($A90,'[1]0101L SA'!$A$17:$RAD$10000,COLUMN('[1]0101L SA'!$Z$128),FALSE)+VLOOKUP($A90,'[1]0101L SA'!$A$17:$RAD$10000,COLUMN('[1]0101L SA'!$AC$128),FALSE)+VLOOKUP($A90,'[1]0101L SA'!$A$17:$RAD$10000,COLUMN('[1]0101L SA'!$AF$128),FALSE)+VLOOKUP($A90,'[1]0101L SA'!$A$17:$RAD$10000,COLUMN('[1]0101L SA'!$AI$128),FALSE)+VLOOKUP($A90,'[1]0101L SA'!$A$17:$RAD$10000,COLUMN('[1]0101L SA'!$AL$128),FALSE)</f>
        <v>27842.2</v>
      </c>
      <c r="G90" s="91">
        <f>VLOOKUP($A90,'[1]0101L SA'!$A$17:$RAD$10000,COLUMN('[1]0101L SA'!$AU$128),FALSE)</f>
        <v>4842.2</v>
      </c>
      <c r="H90" s="92">
        <f>VLOOKUP($A90,'[1]0101L SA'!$A$17:$RAD$10000,COLUMN('[1]0101L SA'!$B$128),FALSE)</f>
        <v>42883.6</v>
      </c>
      <c r="I90" s="33"/>
      <c r="J90" s="94" t="s">
        <v>151</v>
      </c>
      <c r="K90" s="91">
        <f t="shared" si="5"/>
        <v>102.4447131072999</v>
      </c>
      <c r="L90" s="91">
        <f t="shared" si="7"/>
        <v>194.57103033777838</v>
      </c>
      <c r="M90" s="91">
        <f t="shared" si="6"/>
        <v>226.69477315191875</v>
      </c>
      <c r="N90" s="91">
        <f t="shared" si="6"/>
        <v>282.00487189745718</v>
      </c>
      <c r="O90" s="91">
        <f t="shared" si="6"/>
        <v>244.71313598403009</v>
      </c>
      <c r="P90" s="91">
        <f t="shared" si="4"/>
        <v>211.35233438967771</v>
      </c>
      <c r="Q90"/>
    </row>
    <row r="91" spans="1:17" x14ac:dyDescent="0.2">
      <c r="A91" s="148" t="s">
        <v>254</v>
      </c>
      <c r="B91" s="94" t="s">
        <v>152</v>
      </c>
      <c r="C91" s="91">
        <f>VLOOKUP($A91,'[1]0101L SA'!$A$17:$RAD$10000,COLUMN('[1]0101L SA'!$H$128),FALSE)</f>
        <v>2404.9</v>
      </c>
      <c r="D91" s="91">
        <f>VLOOKUP($A91,'[1]0101L SA'!$A$17:$RAD$10000,COLUMN('[1]0101L SA'!$K$128),FALSE)</f>
        <v>10771.7</v>
      </c>
      <c r="E91" s="91">
        <f>VLOOKUP($A91,'[1]0101L SA'!$A$17:$RAD$10000,COLUMN('[1]0101L SA'!$Q$128),FALSE)</f>
        <v>2369.1999999999998</v>
      </c>
      <c r="F91" s="91">
        <f>VLOOKUP($A91,'[1]0101L SA'!$A$17:$RAD$10000,COLUMN('[1]0101L SA'!$T$128),FALSE)+VLOOKUP($A91,'[1]0101L SA'!$A$17:$RAD$10000,COLUMN('[1]0101L SA'!$W$128),FALSE)+VLOOKUP($A91,'[1]0101L SA'!$A$17:$RAD$10000,COLUMN('[1]0101L SA'!$Z$128),FALSE)+VLOOKUP($A91,'[1]0101L SA'!$A$17:$RAD$10000,COLUMN('[1]0101L SA'!$AC$128),FALSE)+VLOOKUP($A91,'[1]0101L SA'!$A$17:$RAD$10000,COLUMN('[1]0101L SA'!$AF$128),FALSE)+VLOOKUP($A91,'[1]0101L SA'!$A$17:$RAD$10000,COLUMN('[1]0101L SA'!$AI$128),FALSE)+VLOOKUP($A91,'[1]0101L SA'!$A$17:$RAD$10000,COLUMN('[1]0101L SA'!$AL$128),FALSE)</f>
        <v>28137.599999999999</v>
      </c>
      <c r="G91" s="91">
        <f>VLOOKUP($A91,'[1]0101L SA'!$A$17:$RAD$10000,COLUMN('[1]0101L SA'!$AU$128),FALSE)</f>
        <v>5110.3</v>
      </c>
      <c r="H91" s="92">
        <f>VLOOKUP($A91,'[1]0101L SA'!$A$17:$RAD$10000,COLUMN('[1]0101L SA'!$B$128),FALSE)</f>
        <v>43606.6</v>
      </c>
      <c r="I91" s="33"/>
      <c r="J91" s="94" t="s">
        <v>152</v>
      </c>
      <c r="K91" s="91">
        <f t="shared" si="5"/>
        <v>102.91974707650829</v>
      </c>
      <c r="L91" s="91">
        <f t="shared" si="7"/>
        <v>212.96151679006732</v>
      </c>
      <c r="M91" s="91">
        <f t="shared" si="6"/>
        <v>227.01097111100461</v>
      </c>
      <c r="N91" s="91">
        <f t="shared" si="6"/>
        <v>284.99688542938026</v>
      </c>
      <c r="O91" s="91">
        <f t="shared" si="6"/>
        <v>258.26226484225953</v>
      </c>
      <c r="P91" s="91">
        <f t="shared" si="4"/>
        <v>214.91564851824285</v>
      </c>
      <c r="Q91"/>
    </row>
    <row r="92" spans="1:17" x14ac:dyDescent="0.2">
      <c r="A92" s="148" t="s">
        <v>255</v>
      </c>
      <c r="B92" s="94" t="s">
        <v>153</v>
      </c>
      <c r="C92" s="91">
        <f>VLOOKUP($A92,'[1]0101L SA'!$A$17:$RAD$10000,COLUMN('[1]0101L SA'!$H$128),FALSE)</f>
        <v>2930.1</v>
      </c>
      <c r="D92" s="91">
        <f>VLOOKUP($A92,'[1]0101L SA'!$A$17:$RAD$10000,COLUMN('[1]0101L SA'!$K$128),FALSE)</f>
        <v>9157.5</v>
      </c>
      <c r="E92" s="91">
        <f>VLOOKUP($A92,'[1]0101L SA'!$A$17:$RAD$10000,COLUMN('[1]0101L SA'!$Q$128),FALSE)</f>
        <v>2265.9</v>
      </c>
      <c r="F92" s="91">
        <f>VLOOKUP($A92,'[1]0101L SA'!$A$17:$RAD$10000,COLUMN('[1]0101L SA'!$T$128),FALSE)+VLOOKUP($A92,'[1]0101L SA'!$A$17:$RAD$10000,COLUMN('[1]0101L SA'!$W$128),FALSE)+VLOOKUP($A92,'[1]0101L SA'!$A$17:$RAD$10000,COLUMN('[1]0101L SA'!$Z$128),FALSE)+VLOOKUP($A92,'[1]0101L SA'!$A$17:$RAD$10000,COLUMN('[1]0101L SA'!$AC$128),FALSE)+VLOOKUP($A92,'[1]0101L SA'!$A$17:$RAD$10000,COLUMN('[1]0101L SA'!$AF$128),FALSE)+VLOOKUP($A92,'[1]0101L SA'!$A$17:$RAD$10000,COLUMN('[1]0101L SA'!$AI$128),FALSE)+VLOOKUP($A92,'[1]0101L SA'!$A$17:$RAD$10000,COLUMN('[1]0101L SA'!$AL$128),FALSE)</f>
        <v>29382</v>
      </c>
      <c r="G92" s="91">
        <f>VLOOKUP($A92,'[1]0101L SA'!$A$17:$RAD$10000,COLUMN('[1]0101L SA'!$AU$128),FALSE)</f>
        <v>4880.8999999999996</v>
      </c>
      <c r="H92" s="92">
        <f>VLOOKUP($A92,'[1]0101L SA'!$A$17:$RAD$10000,COLUMN('[1]0101L SA'!$B$128),FALSE)</f>
        <v>43861.5</v>
      </c>
      <c r="I92"/>
      <c r="J92" s="94" t="s">
        <v>153</v>
      </c>
      <c r="K92" s="91">
        <f t="shared" si="5"/>
        <v>125.39612911508873</v>
      </c>
      <c r="L92" s="91">
        <f t="shared" si="7"/>
        <v>181.04803234448056</v>
      </c>
      <c r="M92" s="91">
        <f t="shared" si="6"/>
        <v>217.11301681598235</v>
      </c>
      <c r="N92" s="91">
        <f t="shared" si="6"/>
        <v>297.60102097144215</v>
      </c>
      <c r="O92" s="91">
        <f t="shared" si="6"/>
        <v>246.66894085838101</v>
      </c>
      <c r="P92" s="91">
        <f t="shared" si="4"/>
        <v>216.1719262103193</v>
      </c>
    </row>
    <row r="93" spans="1:17" x14ac:dyDescent="0.2">
      <c r="A93" s="148" t="s">
        <v>256</v>
      </c>
      <c r="B93" s="94" t="s">
        <v>154</v>
      </c>
      <c r="C93" s="91">
        <f>VLOOKUP($A93,'[1]0101L SA'!$A$17:$RAD$10000,COLUMN('[1]0101L SA'!$H$128),FALSE)</f>
        <v>2152.4</v>
      </c>
      <c r="D93" s="91">
        <f>VLOOKUP($A93,'[1]0101L SA'!$A$17:$RAD$10000,COLUMN('[1]0101L SA'!$K$128),FALSE)</f>
        <v>9317.7000000000007</v>
      </c>
      <c r="E93" s="91">
        <f>VLOOKUP($A93,'[1]0101L SA'!$A$17:$RAD$10000,COLUMN('[1]0101L SA'!$Q$128),FALSE)</f>
        <v>2326.5</v>
      </c>
      <c r="F93" s="91">
        <f>VLOOKUP($A93,'[1]0101L SA'!$A$17:$RAD$10000,COLUMN('[1]0101L SA'!$T$128),FALSE)+VLOOKUP($A93,'[1]0101L SA'!$A$17:$RAD$10000,COLUMN('[1]0101L SA'!$W$128),FALSE)+VLOOKUP($A93,'[1]0101L SA'!$A$17:$RAD$10000,COLUMN('[1]0101L SA'!$Z$128),FALSE)+VLOOKUP($A93,'[1]0101L SA'!$A$17:$RAD$10000,COLUMN('[1]0101L SA'!$AC$128),FALSE)+VLOOKUP($A93,'[1]0101L SA'!$A$17:$RAD$10000,COLUMN('[1]0101L SA'!$AF$128),FALSE)+VLOOKUP($A93,'[1]0101L SA'!$A$17:$RAD$10000,COLUMN('[1]0101L SA'!$AI$128),FALSE)+VLOOKUP($A93,'[1]0101L SA'!$A$17:$RAD$10000,COLUMN('[1]0101L SA'!$AL$128),FALSE)</f>
        <v>29864.199999999997</v>
      </c>
      <c r="G93" s="91">
        <f>VLOOKUP($A93,'[1]0101L SA'!$A$17:$RAD$10000,COLUMN('[1]0101L SA'!$AU$128),FALSE)</f>
        <v>5241.5</v>
      </c>
      <c r="H93" s="92">
        <f>VLOOKUP($A93,'[1]0101L SA'!$A$17:$RAD$10000,COLUMN('[1]0101L SA'!$B$128),FALSE)</f>
        <v>44085.1</v>
      </c>
      <c r="I93" s="33"/>
      <c r="J93" s="94" t="s">
        <v>154</v>
      </c>
      <c r="K93" s="91">
        <f t="shared" si="5"/>
        <v>92.113794173344601</v>
      </c>
      <c r="L93" s="91">
        <f t="shared" si="7"/>
        <v>184.21526082185824</v>
      </c>
      <c r="M93" s="91">
        <f t="shared" si="6"/>
        <v>222.91956115555979</v>
      </c>
      <c r="N93" s="91">
        <f t="shared" si="6"/>
        <v>302.48507285056638</v>
      </c>
      <c r="O93" s="91">
        <f t="shared" si="6"/>
        <v>264.89279712946467</v>
      </c>
      <c r="P93" s="91">
        <f t="shared" si="4"/>
        <v>217.27394147884925</v>
      </c>
    </row>
    <row r="94" spans="1:17" x14ac:dyDescent="0.2">
      <c r="A94" s="148" t="s">
        <v>257</v>
      </c>
      <c r="B94" s="94" t="s">
        <v>155</v>
      </c>
      <c r="C94" s="91">
        <f>VLOOKUP($A94,'[1]0101L SA'!$A$17:$RAD$10000,COLUMN('[1]0101L SA'!$H$128),FALSE)</f>
        <v>2447.5</v>
      </c>
      <c r="D94" s="91">
        <f>VLOOKUP($A94,'[1]0101L SA'!$A$17:$RAD$10000,COLUMN('[1]0101L SA'!$K$128),FALSE)</f>
        <v>9834.4</v>
      </c>
      <c r="E94" s="91">
        <f>VLOOKUP($A94,'[1]0101L SA'!$A$17:$RAD$10000,COLUMN('[1]0101L SA'!$Q$128),FALSE)</f>
        <v>2447.1999999999998</v>
      </c>
      <c r="F94" s="91">
        <f>VLOOKUP($A94,'[1]0101L SA'!$A$17:$RAD$10000,COLUMN('[1]0101L SA'!$T$128),FALSE)+VLOOKUP($A94,'[1]0101L SA'!$A$17:$RAD$10000,COLUMN('[1]0101L SA'!$W$128),FALSE)+VLOOKUP($A94,'[1]0101L SA'!$A$17:$RAD$10000,COLUMN('[1]0101L SA'!$Z$128),FALSE)+VLOOKUP($A94,'[1]0101L SA'!$A$17:$RAD$10000,COLUMN('[1]0101L SA'!$AC$128),FALSE)+VLOOKUP($A94,'[1]0101L SA'!$A$17:$RAD$10000,COLUMN('[1]0101L SA'!$AF$128),FALSE)+VLOOKUP($A94,'[1]0101L SA'!$A$17:$RAD$10000,COLUMN('[1]0101L SA'!$AI$128),FALSE)+VLOOKUP($A94,'[1]0101L SA'!$A$17:$RAD$10000,COLUMN('[1]0101L SA'!$AL$128),FALSE)</f>
        <v>30851.7</v>
      </c>
      <c r="G94" s="91">
        <f>VLOOKUP($A94,'[1]0101L SA'!$A$17:$RAD$10000,COLUMN('[1]0101L SA'!$AU$128),FALSE)</f>
        <v>5065.1000000000004</v>
      </c>
      <c r="H94" s="92">
        <f>VLOOKUP($A94,'[1]0101L SA'!$A$17:$RAD$10000,COLUMN('[1]0101L SA'!$B$128),FALSE)</f>
        <v>44758.8</v>
      </c>
      <c r="I94" s="33"/>
      <c r="J94" s="94" t="s">
        <v>155</v>
      </c>
      <c r="K94" s="91">
        <f t="shared" si="5"/>
        <v>104.7428504177945</v>
      </c>
      <c r="L94" s="91">
        <f t="shared" si="7"/>
        <v>194.43066003697075</v>
      </c>
      <c r="M94" s="91">
        <f t="shared" si="6"/>
        <v>234.48474105303498</v>
      </c>
      <c r="N94" s="91">
        <f t="shared" si="6"/>
        <v>312.48714923097958</v>
      </c>
      <c r="O94" s="91">
        <f t="shared" si="6"/>
        <v>255.97796560916751</v>
      </c>
      <c r="P94" s="91">
        <f t="shared" si="4"/>
        <v>220.59427996904893</v>
      </c>
    </row>
    <row r="95" spans="1:17" x14ac:dyDescent="0.2">
      <c r="A95" s="148" t="s">
        <v>258</v>
      </c>
      <c r="B95" s="94" t="s">
        <v>156</v>
      </c>
      <c r="C95" s="91">
        <f>VLOOKUP($A95,'[1]0101L SA'!$A$17:$RAD$10000,COLUMN('[1]0101L SA'!$H$128),FALSE)</f>
        <v>2438</v>
      </c>
      <c r="D95" s="91">
        <f>VLOOKUP($A95,'[1]0101L SA'!$A$17:$RAD$10000,COLUMN('[1]0101L SA'!$K$128),FALSE)</f>
        <v>10211</v>
      </c>
      <c r="E95" s="91">
        <f>VLOOKUP($A95,'[1]0101L SA'!$A$17:$RAD$10000,COLUMN('[1]0101L SA'!$Q$128),FALSE)</f>
        <v>2452.5</v>
      </c>
      <c r="F95" s="91">
        <f>VLOOKUP($A95,'[1]0101L SA'!$A$17:$RAD$10000,COLUMN('[1]0101L SA'!$T$128),FALSE)+VLOOKUP($A95,'[1]0101L SA'!$A$17:$RAD$10000,COLUMN('[1]0101L SA'!$W$128),FALSE)+VLOOKUP($A95,'[1]0101L SA'!$A$17:$RAD$10000,COLUMN('[1]0101L SA'!$Z$128),FALSE)+VLOOKUP($A95,'[1]0101L SA'!$A$17:$RAD$10000,COLUMN('[1]0101L SA'!$AC$128),FALSE)+VLOOKUP($A95,'[1]0101L SA'!$A$17:$RAD$10000,COLUMN('[1]0101L SA'!$AF$128),FALSE)+VLOOKUP($A95,'[1]0101L SA'!$A$17:$RAD$10000,COLUMN('[1]0101L SA'!$AI$128),FALSE)+VLOOKUP($A95,'[1]0101L SA'!$A$17:$RAD$10000,COLUMN('[1]0101L SA'!$AL$128),FALSE)</f>
        <v>31067.500000000004</v>
      </c>
      <c r="G95" s="91">
        <f>VLOOKUP($A95,'[1]0101L SA'!$A$17:$RAD$10000,COLUMN('[1]0101L SA'!$AU$128),FALSE)</f>
        <v>5294</v>
      </c>
      <c r="H95" s="92">
        <f>VLOOKUP($A95,'[1]0101L SA'!$A$17:$RAD$10000,COLUMN('[1]0101L SA'!$B$128),FALSE)</f>
        <v>45323.5</v>
      </c>
      <c r="I95" s="33"/>
      <c r="J95" s="94" t="s">
        <v>156</v>
      </c>
      <c r="K95" s="91">
        <f t="shared" si="5"/>
        <v>104.33628981351706</v>
      </c>
      <c r="L95" s="91">
        <f t="shared" si="7"/>
        <v>201.87621711924555</v>
      </c>
      <c r="M95" s="91">
        <f t="shared" si="6"/>
        <v>234.99257413883961</v>
      </c>
      <c r="N95" s="91">
        <f t="shared" si="6"/>
        <v>314.67291944150435</v>
      </c>
      <c r="O95" s="91">
        <f t="shared" si="6"/>
        <v>267.54602079621981</v>
      </c>
      <c r="P95" s="91">
        <f t="shared" si="4"/>
        <v>223.3774106583999</v>
      </c>
    </row>
    <row r="96" spans="1:17" x14ac:dyDescent="0.2">
      <c r="A96" s="148" t="s">
        <v>259</v>
      </c>
      <c r="B96" s="94" t="s">
        <v>157</v>
      </c>
      <c r="C96" s="91">
        <f>VLOOKUP($A96,'[1]0101L SA'!$A$17:$RAD$10000,COLUMN('[1]0101L SA'!$H$128),FALSE)</f>
        <v>2421.9</v>
      </c>
      <c r="D96" s="91">
        <f>VLOOKUP($A96,'[1]0101L SA'!$A$17:$RAD$10000,COLUMN('[1]0101L SA'!$K$128),FALSE)</f>
        <v>9069.4</v>
      </c>
      <c r="E96" s="91">
        <f>VLOOKUP($A96,'[1]0101L SA'!$A$17:$RAD$10000,COLUMN('[1]0101L SA'!$Q$128),FALSE)</f>
        <v>2518.1</v>
      </c>
      <c r="F96" s="91">
        <f>VLOOKUP($A96,'[1]0101L SA'!$A$17:$RAD$10000,COLUMN('[1]0101L SA'!$T$128),FALSE)+VLOOKUP($A96,'[1]0101L SA'!$A$17:$RAD$10000,COLUMN('[1]0101L SA'!$W$128),FALSE)+VLOOKUP($A96,'[1]0101L SA'!$A$17:$RAD$10000,COLUMN('[1]0101L SA'!$Z$128),FALSE)+VLOOKUP($A96,'[1]0101L SA'!$A$17:$RAD$10000,COLUMN('[1]0101L SA'!$AC$128),FALSE)+VLOOKUP($A96,'[1]0101L SA'!$A$17:$RAD$10000,COLUMN('[1]0101L SA'!$AF$128),FALSE)+VLOOKUP($A96,'[1]0101L SA'!$A$17:$RAD$10000,COLUMN('[1]0101L SA'!$AI$128),FALSE)+VLOOKUP($A96,'[1]0101L SA'!$A$17:$RAD$10000,COLUMN('[1]0101L SA'!$AL$128),FALSE)</f>
        <v>32337.300000000007</v>
      </c>
      <c r="G96" s="91">
        <f>VLOOKUP($A96,'[1]0101L SA'!$A$17:$RAD$10000,COLUMN('[1]0101L SA'!$AU$128),FALSE)</f>
        <v>5427.2</v>
      </c>
      <c r="H96" s="92">
        <f>VLOOKUP($A96,'[1]0101L SA'!$A$17:$RAD$10000,COLUMN('[1]0101L SA'!$B$128),FALSE)</f>
        <v>45903.9</v>
      </c>
      <c r="I96" s="33"/>
      <c r="J96" s="94" t="s">
        <v>157</v>
      </c>
      <c r="K96" s="91">
        <f t="shared" si="5"/>
        <v>103.64727657889949</v>
      </c>
      <c r="L96" s="91">
        <f t="shared" si="7"/>
        <v>179.30625438657188</v>
      </c>
      <c r="M96" s="91">
        <f t="shared" si="6"/>
        <v>241.27820629521389</v>
      </c>
      <c r="N96" s="91">
        <f t="shared" si="6"/>
        <v>327.53432358109791</v>
      </c>
      <c r="O96" s="91">
        <f t="shared" si="6"/>
        <v>274.27762827072985</v>
      </c>
      <c r="P96" s="91">
        <f t="shared" si="4"/>
        <v>226.23791898512081</v>
      </c>
    </row>
    <row r="97" spans="2:11" customFormat="1" x14ac:dyDescent="0.2">
      <c r="F97" s="150"/>
    </row>
    <row r="98" spans="2:11" customFormat="1" x14ac:dyDescent="0.2"/>
    <row r="99" spans="2:11" customFormat="1" x14ac:dyDescent="0.2"/>
    <row r="100" spans="2:11" customFormat="1" x14ac:dyDescent="0.2"/>
    <row r="101" spans="2:11" customFormat="1" x14ac:dyDescent="0.2"/>
    <row r="102" spans="2:11" customFormat="1" x14ac:dyDescent="0.2"/>
    <row r="103" spans="2:11" x14ac:dyDescent="0.2">
      <c r="B103" s="33"/>
      <c r="C103" s="33"/>
      <c r="D103" s="33"/>
      <c r="E103" s="33"/>
      <c r="F103" s="33"/>
      <c r="G103" s="33"/>
      <c r="H103" s="33"/>
      <c r="I103" s="33"/>
      <c r="J103" s="33"/>
      <c r="K103" s="33"/>
    </row>
    <row r="104" spans="2:11" x14ac:dyDescent="0.2">
      <c r="B104" s="33"/>
      <c r="C104" s="33"/>
      <c r="D104" s="33"/>
      <c r="E104" s="33"/>
      <c r="F104" s="33"/>
      <c r="G104" s="33"/>
      <c r="H104" s="33"/>
      <c r="I104" s="33"/>
      <c r="J104" s="33"/>
      <c r="K104" s="33"/>
    </row>
    <row r="105" spans="2:11" x14ac:dyDescent="0.2">
      <c r="B105" s="33"/>
      <c r="C105" s="33"/>
      <c r="D105" s="33"/>
      <c r="E105" s="33"/>
      <c r="F105" s="33"/>
      <c r="G105" s="33"/>
      <c r="H105" s="33"/>
      <c r="I105" s="33"/>
      <c r="J105" s="33"/>
      <c r="K105" s="33"/>
    </row>
    <row r="106" spans="2:11" x14ac:dyDescent="0.2">
      <c r="B106" s="33"/>
      <c r="C106" s="33"/>
      <c r="D106" s="33"/>
      <c r="E106" s="33"/>
      <c r="F106" s="33"/>
      <c r="G106" s="33"/>
      <c r="H106" s="33"/>
      <c r="I106" s="33"/>
      <c r="J106" s="33"/>
      <c r="K106" s="33"/>
    </row>
    <row r="107" spans="2:11" x14ac:dyDescent="0.2">
      <c r="B107" s="33"/>
      <c r="C107" s="33"/>
      <c r="D107" s="33"/>
      <c r="E107" s="33"/>
      <c r="F107" s="33"/>
      <c r="G107" s="33"/>
      <c r="H107" s="33"/>
      <c r="I107" s="33"/>
      <c r="J107" s="33"/>
      <c r="K107" s="33"/>
    </row>
    <row r="108" spans="2:11" x14ac:dyDescent="0.2">
      <c r="B108" s="33"/>
      <c r="C108" s="33"/>
      <c r="D108" s="33"/>
      <c r="E108" s="33"/>
      <c r="F108" s="33"/>
      <c r="G108" s="33"/>
      <c r="H108" s="33"/>
      <c r="I108" s="33"/>
      <c r="J108" s="33"/>
      <c r="K108" s="33"/>
    </row>
    <row r="109" spans="2:11" x14ac:dyDescent="0.2">
      <c r="B109" s="33"/>
      <c r="C109" s="33"/>
      <c r="D109" s="33"/>
      <c r="E109" s="33"/>
      <c r="F109" s="33"/>
      <c r="G109" s="33"/>
      <c r="H109" s="33"/>
      <c r="I109" s="33"/>
      <c r="J109" s="33"/>
      <c r="K109" s="33"/>
    </row>
    <row r="110" spans="2:11" x14ac:dyDescent="0.2">
      <c r="B110" s="33"/>
      <c r="C110" s="33"/>
      <c r="D110" s="33"/>
      <c r="E110" s="33"/>
      <c r="F110" s="33"/>
      <c r="G110" s="33"/>
      <c r="H110" s="33"/>
      <c r="I110" s="33"/>
      <c r="J110" s="33"/>
      <c r="K110" s="33"/>
    </row>
    <row r="111" spans="2:11" x14ac:dyDescent="0.2">
      <c r="B111" s="33"/>
      <c r="C111" s="33"/>
      <c r="D111" s="33"/>
      <c r="E111" s="33"/>
      <c r="F111" s="33"/>
      <c r="G111" s="33"/>
      <c r="H111" s="33"/>
      <c r="I111" s="33"/>
      <c r="J111" s="33"/>
      <c r="K111" s="33"/>
    </row>
    <row r="112" spans="2:11" x14ac:dyDescent="0.2">
      <c r="B112" s="33"/>
      <c r="C112" s="33"/>
      <c r="D112" s="33"/>
      <c r="E112" s="33"/>
      <c r="F112" s="33"/>
      <c r="G112" s="33"/>
      <c r="H112" s="33"/>
      <c r="I112" s="33"/>
      <c r="J112" s="33"/>
      <c r="K112" s="33"/>
    </row>
    <row r="113" spans="2:11" x14ac:dyDescent="0.2">
      <c r="B113" s="33"/>
      <c r="C113" s="33"/>
      <c r="D113" s="33"/>
      <c r="E113" s="33"/>
      <c r="F113" s="33"/>
      <c r="G113" s="33"/>
      <c r="H113" s="33"/>
      <c r="I113" s="33"/>
      <c r="J113" s="33"/>
      <c r="K113" s="33"/>
    </row>
    <row r="114" spans="2:11" x14ac:dyDescent="0.2">
      <c r="B114" s="33"/>
      <c r="C114" s="33"/>
      <c r="D114" s="33"/>
      <c r="E114" s="33"/>
      <c r="F114" s="33"/>
      <c r="G114" s="33"/>
      <c r="H114" s="33"/>
      <c r="I114" s="33"/>
      <c r="J114" s="33"/>
      <c r="K114" s="33"/>
    </row>
    <row r="115" spans="2:11" x14ac:dyDescent="0.2">
      <c r="B115" s="33"/>
      <c r="C115" s="33"/>
      <c r="D115" s="33"/>
      <c r="E115" s="33"/>
      <c r="F115" s="33"/>
      <c r="G115" s="33"/>
      <c r="H115" s="33"/>
      <c r="I115" s="33"/>
      <c r="J115" s="33"/>
      <c r="K115" s="33"/>
    </row>
    <row r="116" spans="2:11" x14ac:dyDescent="0.2">
      <c r="B116" s="33"/>
      <c r="C116" s="33"/>
      <c r="D116" s="33"/>
      <c r="E116" s="33"/>
      <c r="F116" s="33"/>
      <c r="G116" s="33"/>
      <c r="H116" s="33"/>
      <c r="I116" s="33"/>
      <c r="J116" s="33"/>
      <c r="K116" s="33"/>
    </row>
    <row r="117" spans="2:11" x14ac:dyDescent="0.2">
      <c r="B117" s="33"/>
      <c r="C117" s="33"/>
      <c r="D117" s="33"/>
      <c r="E117" s="33"/>
      <c r="F117" s="33"/>
      <c r="G117" s="33"/>
      <c r="H117" s="33"/>
      <c r="I117" s="33"/>
      <c r="J117" s="33"/>
      <c r="K117" s="33"/>
    </row>
    <row r="118" spans="2:11" x14ac:dyDescent="0.2">
      <c r="B118" s="33"/>
      <c r="C118" s="33"/>
      <c r="D118" s="33"/>
      <c r="E118" s="33"/>
      <c r="F118" s="33"/>
      <c r="G118" s="33"/>
      <c r="H118" s="33"/>
      <c r="I118" s="33"/>
      <c r="J118" s="33"/>
      <c r="K118" s="33"/>
    </row>
    <row r="119" spans="2:11" x14ac:dyDescent="0.2">
      <c r="B119" s="33"/>
      <c r="C119" s="33"/>
      <c r="D119" s="33"/>
      <c r="E119" s="33"/>
      <c r="F119" s="33"/>
      <c r="G119" s="33"/>
      <c r="H119" s="33"/>
      <c r="I119" s="33"/>
      <c r="J119" s="33"/>
      <c r="K119" s="33"/>
    </row>
    <row r="120" spans="2:11" x14ac:dyDescent="0.2">
      <c r="B120" s="33"/>
      <c r="C120" s="33"/>
      <c r="D120" s="33"/>
      <c r="E120" s="33"/>
      <c r="F120" s="33"/>
      <c r="G120" s="33"/>
      <c r="H120" s="33"/>
      <c r="I120" s="33"/>
      <c r="J120" s="33"/>
      <c r="K120" s="33"/>
    </row>
    <row r="121" spans="2:11" x14ac:dyDescent="0.2">
      <c r="B121" s="33"/>
      <c r="C121" s="33"/>
      <c r="D121" s="33"/>
      <c r="E121" s="33"/>
      <c r="F121" s="33"/>
      <c r="G121" s="33"/>
      <c r="H121" s="33"/>
      <c r="I121" s="33"/>
      <c r="J121" s="33"/>
      <c r="K121" s="33"/>
    </row>
    <row r="122" spans="2:11" x14ac:dyDescent="0.2">
      <c r="B122" s="33"/>
      <c r="C122" s="33"/>
      <c r="D122" s="33"/>
      <c r="E122" s="33"/>
      <c r="F122" s="33"/>
      <c r="G122" s="33"/>
      <c r="H122" s="33"/>
      <c r="I122" s="33"/>
      <c r="J122" s="33"/>
      <c r="K122" s="33"/>
    </row>
    <row r="123" spans="2:11" x14ac:dyDescent="0.2">
      <c r="B123" s="33"/>
      <c r="C123" s="33"/>
      <c r="D123" s="33"/>
      <c r="E123" s="33"/>
      <c r="F123" s="33"/>
      <c r="G123" s="33"/>
      <c r="H123" s="33"/>
      <c r="I123" s="33"/>
      <c r="J123" s="33"/>
      <c r="K123" s="33"/>
    </row>
    <row r="124" spans="2:11" x14ac:dyDescent="0.2">
      <c r="B124" s="33"/>
      <c r="C124" s="33"/>
      <c r="D124" s="33"/>
      <c r="E124" s="33"/>
      <c r="F124" s="33"/>
      <c r="G124" s="33"/>
      <c r="H124" s="33"/>
      <c r="I124" s="33"/>
      <c r="J124" s="33"/>
      <c r="K124" s="33"/>
    </row>
    <row r="125" spans="2:11" x14ac:dyDescent="0.2">
      <c r="B125" s="33"/>
      <c r="C125" s="33"/>
      <c r="D125" s="33"/>
      <c r="E125" s="33"/>
      <c r="F125" s="33"/>
      <c r="G125" s="33"/>
      <c r="H125" s="33"/>
      <c r="I125" s="33"/>
      <c r="J125" s="33"/>
      <c r="K125" s="33"/>
    </row>
    <row r="126" spans="2:11" x14ac:dyDescent="0.2">
      <c r="B126" s="33"/>
      <c r="C126" s="33"/>
      <c r="D126" s="33"/>
      <c r="E126" s="33"/>
      <c r="F126" s="33"/>
      <c r="G126" s="33"/>
      <c r="H126" s="33"/>
      <c r="I126" s="33"/>
      <c r="J126" s="33"/>
      <c r="K126" s="33"/>
    </row>
    <row r="127" spans="2:11" x14ac:dyDescent="0.2">
      <c r="B127" s="33"/>
      <c r="C127" s="33"/>
      <c r="D127" s="33"/>
      <c r="E127" s="33"/>
      <c r="F127" s="33"/>
      <c r="G127" s="33"/>
      <c r="H127" s="33"/>
      <c r="I127" s="33"/>
      <c r="J127" s="33"/>
      <c r="K127" s="33"/>
    </row>
    <row r="128" spans="2:11" x14ac:dyDescent="0.2">
      <c r="B128" s="33"/>
      <c r="C128" s="33"/>
      <c r="D128" s="33"/>
      <c r="E128" s="33"/>
      <c r="F128" s="33"/>
      <c r="G128" s="33"/>
      <c r="H128" s="33"/>
      <c r="I128" s="33"/>
      <c r="J128" s="33"/>
      <c r="K128" s="33"/>
    </row>
    <row r="129" spans="2:11" x14ac:dyDescent="0.2">
      <c r="B129" s="33"/>
      <c r="C129" s="33"/>
      <c r="D129" s="33"/>
      <c r="E129" s="33"/>
      <c r="F129" s="33"/>
      <c r="G129" s="33"/>
      <c r="H129" s="33"/>
      <c r="I129" s="33"/>
      <c r="J129" s="33"/>
      <c r="K129" s="33"/>
    </row>
    <row r="130" spans="2:11" x14ac:dyDescent="0.2">
      <c r="B130" s="33"/>
      <c r="C130" s="33"/>
      <c r="D130" s="33"/>
      <c r="E130" s="33"/>
      <c r="F130" s="33"/>
      <c r="G130" s="33"/>
      <c r="H130" s="33"/>
      <c r="I130" s="33"/>
      <c r="J130" s="33"/>
      <c r="K130" s="33"/>
    </row>
    <row r="131" spans="2:11" x14ac:dyDescent="0.2">
      <c r="B131" s="33"/>
      <c r="C131" s="33"/>
      <c r="D131" s="33"/>
      <c r="E131" s="33"/>
      <c r="F131" s="33"/>
      <c r="G131" s="33"/>
      <c r="H131" s="33"/>
      <c r="I131" s="33"/>
      <c r="J131" s="33"/>
      <c r="K131" s="33"/>
    </row>
    <row r="132" spans="2:11" x14ac:dyDescent="0.2">
      <c r="B132" s="33"/>
      <c r="C132" s="33"/>
      <c r="D132" s="33"/>
      <c r="E132" s="33"/>
      <c r="F132" s="33"/>
      <c r="G132" s="33"/>
      <c r="H132" s="33"/>
      <c r="I132" s="33"/>
      <c r="J132" s="33"/>
      <c r="K132" s="33"/>
    </row>
    <row r="133" spans="2:11" x14ac:dyDescent="0.2">
      <c r="B133" s="33"/>
      <c r="C133" s="33"/>
      <c r="D133" s="33"/>
      <c r="E133" s="33"/>
      <c r="F133" s="33"/>
      <c r="G133" s="33"/>
      <c r="H133" s="33"/>
      <c r="I133" s="33"/>
      <c r="J133" s="33"/>
      <c r="K133" s="33"/>
    </row>
    <row r="134" spans="2:11" x14ac:dyDescent="0.2">
      <c r="B134" s="33"/>
      <c r="C134" s="33"/>
      <c r="D134" s="33"/>
      <c r="E134" s="33"/>
      <c r="F134" s="33"/>
      <c r="G134" s="33"/>
      <c r="H134" s="33"/>
      <c r="I134" s="33"/>
      <c r="J134" s="33"/>
      <c r="K134" s="33"/>
    </row>
    <row r="135" spans="2:11" x14ac:dyDescent="0.2">
      <c r="B135" s="33"/>
      <c r="C135" s="33"/>
      <c r="D135" s="33"/>
      <c r="E135" s="33"/>
      <c r="F135" s="33"/>
      <c r="G135" s="33"/>
    </row>
    <row r="136" spans="2:11" x14ac:dyDescent="0.2">
      <c r="B136" s="33"/>
      <c r="C136" s="33"/>
      <c r="D136" s="33"/>
      <c r="E136" s="33"/>
      <c r="F136" s="33"/>
      <c r="G136" s="33"/>
    </row>
  </sheetData>
  <mergeCells count="3">
    <mergeCell ref="B2:H2"/>
    <mergeCell ref="B4:B5"/>
    <mergeCell ref="C4:H4"/>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E10"/>
  <sheetViews>
    <sheetView showGridLines="0" workbookViewId="0">
      <selection activeCell="B19" sqref="B19"/>
    </sheetView>
  </sheetViews>
  <sheetFormatPr defaultColWidth="9.140625" defaultRowHeight="12.75" x14ac:dyDescent="0.2"/>
  <cols>
    <col min="1" max="1" width="36.5703125" style="1" customWidth="1"/>
    <col min="2" max="2" width="11.85546875" style="1" customWidth="1"/>
    <col min="3" max="3" width="13.5703125" style="1" customWidth="1"/>
    <col min="4" max="5" width="11.140625" style="1" customWidth="1"/>
    <col min="6" max="16384" width="9.140625" style="1"/>
  </cols>
  <sheetData>
    <row r="2" spans="1:5" ht="15" x14ac:dyDescent="0.25">
      <c r="A2" s="174" t="s">
        <v>159</v>
      </c>
      <c r="B2" s="174"/>
      <c r="C2" s="174"/>
      <c r="D2" s="174"/>
      <c r="E2" s="174"/>
    </row>
    <row r="3" spans="1:5" ht="7.5" customHeight="1" x14ac:dyDescent="0.2"/>
    <row r="4" spans="1:5" x14ac:dyDescent="0.2">
      <c r="A4" s="153"/>
      <c r="B4" s="154" t="s">
        <v>0</v>
      </c>
      <c r="C4" s="154" t="s">
        <v>1</v>
      </c>
      <c r="D4" s="154" t="s">
        <v>2</v>
      </c>
      <c r="E4" s="154" t="s">
        <v>167</v>
      </c>
    </row>
    <row r="5" spans="1:5" ht="21.75" customHeight="1" x14ac:dyDescent="0.2">
      <c r="A5" s="155" t="s">
        <v>122</v>
      </c>
      <c r="B5" s="156">
        <f>'[2]0101V SA'!$B$131</f>
        <v>342123.6</v>
      </c>
      <c r="C5" s="156">
        <f>'[2]0101V SA'!$B$132</f>
        <v>357033.5</v>
      </c>
      <c r="D5" s="156">
        <f>'[2]0101V SA'!$B$133</f>
        <v>357182.9</v>
      </c>
      <c r="E5" s="156">
        <f>+B5+C5+D5</f>
        <v>1056340</v>
      </c>
    </row>
    <row r="6" spans="1:5" ht="21.75" customHeight="1" x14ac:dyDescent="0.2">
      <c r="A6" s="155" t="s">
        <v>124</v>
      </c>
      <c r="B6" s="157">
        <f>'[3]serie ajustata sezonier'!$DF$131</f>
        <v>101.52818072319221</v>
      </c>
      <c r="C6" s="157">
        <f>'[3]serie ajustata sezonier'!$DG$131</f>
        <v>101.26165134007165</v>
      </c>
      <c r="D6" s="157">
        <f>'[3]serie ajustata sezonier'!$DH$131</f>
        <v>101.28057188875528</v>
      </c>
      <c r="E6" s="157" t="s">
        <v>7</v>
      </c>
    </row>
    <row r="7" spans="1:5" ht="25.5" x14ac:dyDescent="0.2">
      <c r="A7" s="158" t="s">
        <v>123</v>
      </c>
      <c r="B7" s="157">
        <f>'[3]serie ajustata sezonier'!$DB$231</f>
        <v>104.37276721170798</v>
      </c>
      <c r="C7" s="157">
        <f>'[3]serie ajustata sezonier'!$DC$231</f>
        <v>103.93724803126132</v>
      </c>
      <c r="D7" s="157">
        <f>'[3]serie ajustata sezonier'!$DD$231</f>
        <v>104.65647549673405</v>
      </c>
      <c r="E7" s="157">
        <f>SUM(B7:D7)/3</f>
        <v>104.32216357990113</v>
      </c>
    </row>
    <row r="8" spans="1:5" x14ac:dyDescent="0.2">
      <c r="B8" s="133"/>
      <c r="C8" s="133"/>
      <c r="D8" s="133"/>
      <c r="E8" s="133"/>
    </row>
    <row r="9" spans="1:5" x14ac:dyDescent="0.2">
      <c r="B9" s="146"/>
      <c r="C9" s="146"/>
      <c r="D9" s="146"/>
      <c r="E9" s="133"/>
    </row>
    <row r="10" spans="1:5" x14ac:dyDescent="0.2">
      <c r="B10" s="146"/>
      <c r="C10" s="146"/>
      <c r="D10" s="146"/>
    </row>
  </sheetData>
  <mergeCells count="1">
    <mergeCell ref="A2:E2"/>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F8"/>
  <sheetViews>
    <sheetView showGridLines="0" workbookViewId="0">
      <selection activeCell="E14" sqref="E14"/>
    </sheetView>
  </sheetViews>
  <sheetFormatPr defaultColWidth="9.140625" defaultRowHeight="12.75" x14ac:dyDescent="0.2"/>
  <cols>
    <col min="1" max="1" width="32.28515625" style="1" customWidth="1"/>
    <col min="2" max="5" width="11.140625" style="1" customWidth="1"/>
    <col min="6" max="16384" width="9.140625" style="1"/>
  </cols>
  <sheetData>
    <row r="2" spans="1:6" s="95" customFormat="1" ht="15" x14ac:dyDescent="0.25">
      <c r="A2" s="174" t="s">
        <v>260</v>
      </c>
      <c r="B2" s="174"/>
      <c r="C2" s="174"/>
      <c r="D2" s="174"/>
      <c r="E2" s="174"/>
    </row>
    <row r="3" spans="1:6" ht="5.25" customHeight="1" thickBot="1" x14ac:dyDescent="0.25"/>
    <row r="4" spans="1:6" ht="13.5" thickBot="1" x14ac:dyDescent="0.25">
      <c r="A4" s="85"/>
      <c r="B4" s="134" t="s">
        <v>0</v>
      </c>
      <c r="C4" s="134" t="s">
        <v>1</v>
      </c>
      <c r="D4" s="135" t="s">
        <v>2</v>
      </c>
      <c r="E4" s="136" t="s">
        <v>126</v>
      </c>
      <c r="F4" s="133"/>
    </row>
    <row r="5" spans="1:6" ht="21.75" customHeight="1" x14ac:dyDescent="0.2">
      <c r="A5" s="87" t="s">
        <v>122</v>
      </c>
      <c r="B5" s="141">
        <f>'[2]0101V'!$B$131</f>
        <v>273829.5</v>
      </c>
      <c r="C5" s="140">
        <f>'[2]0101V'!$B$132</f>
        <v>336029.80000000005</v>
      </c>
      <c r="D5" s="140">
        <f>'[2]0101V'!$B$133</f>
        <v>390134.3</v>
      </c>
      <c r="E5" s="152">
        <f>+B5+C5+D5</f>
        <v>999993.60000000009</v>
      </c>
      <c r="F5" s="133"/>
    </row>
    <row r="6" spans="1:6" ht="26.25" thickBot="1" x14ac:dyDescent="0.25">
      <c r="A6" s="86" t="s">
        <v>123</v>
      </c>
      <c r="B6" s="137">
        <f>'[3]serie bruta'!$DB$126</f>
        <v>106.42542492240852</v>
      </c>
      <c r="C6" s="137">
        <f>'[3]serie bruta'!$DC$126</f>
        <v>105.05215107271924</v>
      </c>
      <c r="D6" s="138">
        <f>'[3]serie bruta'!$DD$126</f>
        <v>103.9556661740686</v>
      </c>
      <c r="E6" s="139">
        <v>105</v>
      </c>
      <c r="F6" s="133"/>
    </row>
    <row r="7" spans="1:6" x14ac:dyDescent="0.2">
      <c r="B7" s="133"/>
      <c r="C7" s="133"/>
      <c r="D7" s="133"/>
      <c r="E7" s="133"/>
      <c r="F7" s="133"/>
    </row>
    <row r="8" spans="1:6" x14ac:dyDescent="0.2">
      <c r="B8" s="133"/>
      <c r="C8" s="133"/>
      <c r="D8" s="133"/>
      <c r="E8" s="133"/>
      <c r="F8" s="133"/>
    </row>
  </sheetData>
  <mergeCells count="1">
    <mergeCell ref="A2:E2"/>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E24"/>
  <sheetViews>
    <sheetView showGridLines="0" workbookViewId="0">
      <selection activeCell="A10" sqref="A10"/>
    </sheetView>
  </sheetViews>
  <sheetFormatPr defaultColWidth="9.140625" defaultRowHeight="12.75" x14ac:dyDescent="0.2"/>
  <cols>
    <col min="1" max="1" width="37.85546875" style="2" customWidth="1"/>
    <col min="2" max="5" width="12.5703125" style="1" customWidth="1"/>
    <col min="6" max="16384" width="9.140625" style="1"/>
  </cols>
  <sheetData>
    <row r="2" spans="1:5" ht="27" customHeight="1" x14ac:dyDescent="0.25">
      <c r="A2" s="176" t="s">
        <v>261</v>
      </c>
      <c r="B2" s="177"/>
      <c r="C2" s="177"/>
      <c r="D2" s="178"/>
      <c r="E2" s="178"/>
    </row>
    <row r="3" spans="1:5" ht="6.75" customHeight="1" thickBot="1" x14ac:dyDescent="0.25"/>
    <row r="4" spans="1:5" ht="18" customHeight="1" thickBot="1" x14ac:dyDescent="0.25">
      <c r="A4" s="61"/>
      <c r="B4" s="175" t="s">
        <v>133</v>
      </c>
      <c r="C4" s="170"/>
      <c r="D4" s="175" t="s">
        <v>117</v>
      </c>
      <c r="E4" s="170"/>
    </row>
    <row r="5" spans="1:5" ht="13.5" thickBot="1" x14ac:dyDescent="0.25">
      <c r="A5" s="62"/>
      <c r="B5" s="63" t="s">
        <v>2</v>
      </c>
      <c r="C5" s="64" t="s">
        <v>167</v>
      </c>
      <c r="D5" s="63" t="s">
        <v>2</v>
      </c>
      <c r="E5" s="64" t="s">
        <v>167</v>
      </c>
    </row>
    <row r="6" spans="1:5" ht="7.5" customHeight="1" x14ac:dyDescent="0.2">
      <c r="A6" s="65"/>
      <c r="B6" s="105"/>
      <c r="C6" s="106"/>
      <c r="D6" s="105"/>
      <c r="E6" s="106"/>
    </row>
    <row r="7" spans="1:5" x14ac:dyDescent="0.2">
      <c r="A7" s="83" t="s">
        <v>79</v>
      </c>
      <c r="B7" s="70">
        <f>'[4]sinteza productie'!V85</f>
        <v>11.1</v>
      </c>
      <c r="C7" s="71">
        <f>'[4]sinteza productie'!V111</f>
        <v>5.5</v>
      </c>
      <c r="D7" s="70">
        <f>'[4]sinteza productie'!$T$85</f>
        <v>-1.7</v>
      </c>
      <c r="E7" s="71">
        <f>'[4]sinteza productie'!T111</f>
        <v>-0.6</v>
      </c>
    </row>
    <row r="8" spans="1:5" x14ac:dyDescent="0.2">
      <c r="A8" s="83" t="s">
        <v>74</v>
      </c>
      <c r="B8" s="70">
        <f>'[4]sinteza productie'!V86</f>
        <v>20.7</v>
      </c>
      <c r="C8" s="71">
        <f>'[4]sinteza productie'!V112</f>
        <v>23.5</v>
      </c>
      <c r="D8" s="70">
        <f>'[4]sinteza productie'!$T$86</f>
        <v>-0.7</v>
      </c>
      <c r="E8" s="71">
        <f>'[4]sinteza productie'!T112</f>
        <v>-0.4</v>
      </c>
    </row>
    <row r="9" spans="1:5" x14ac:dyDescent="0.2">
      <c r="A9" s="83" t="s">
        <v>80</v>
      </c>
      <c r="B9" s="70">
        <f>'[4]sinteza productie'!V87</f>
        <v>5</v>
      </c>
      <c r="C9" s="71">
        <f>'[4]sinteza productie'!V113</f>
        <v>4.3</v>
      </c>
      <c r="D9" s="70">
        <f>'[4]sinteza productie'!$T$87</f>
        <v>0.6</v>
      </c>
      <c r="E9" s="71">
        <f>'[4]sinteza productie'!T113</f>
        <v>0.3</v>
      </c>
    </row>
    <row r="10" spans="1:5" ht="57" customHeight="1" x14ac:dyDescent="0.2">
      <c r="A10" s="83" t="s">
        <v>81</v>
      </c>
      <c r="B10" s="70">
        <f>'[4]sinteza productie'!V88</f>
        <v>15.4</v>
      </c>
      <c r="C10" s="71">
        <f>'[4]sinteza productie'!V114</f>
        <v>18.7</v>
      </c>
      <c r="D10" s="70">
        <f>'[4]sinteza productie'!$T$88</f>
        <v>0.8</v>
      </c>
      <c r="E10" s="71">
        <f>'[4]sinteza productie'!T114</f>
        <v>1.4</v>
      </c>
    </row>
    <row r="11" spans="1:5" x14ac:dyDescent="0.2">
      <c r="A11" s="83" t="s">
        <v>82</v>
      </c>
      <c r="B11" s="70">
        <f>'[4]sinteza productie'!V89</f>
        <v>7</v>
      </c>
      <c r="C11" s="71">
        <f>'[4]sinteza productie'!V115</f>
        <v>6.9</v>
      </c>
      <c r="D11" s="70">
        <f>'[4]sinteza productie'!$T$89</f>
        <v>1.5</v>
      </c>
      <c r="E11" s="71">
        <f>'[4]sinteza productie'!T115</f>
        <v>1.5</v>
      </c>
    </row>
    <row r="12" spans="1:5" x14ac:dyDescent="0.2">
      <c r="A12" s="83" t="s">
        <v>83</v>
      </c>
      <c r="B12" s="70">
        <f>'[4]sinteza productie'!V90</f>
        <v>1.3</v>
      </c>
      <c r="C12" s="71">
        <f>'[4]sinteza productie'!V116</f>
        <v>1.4</v>
      </c>
      <c r="D12" s="70">
        <f>'[4]sinteza productie'!$T$90</f>
        <v>0</v>
      </c>
      <c r="E12" s="71">
        <f>'[4]sinteza productie'!T116</f>
        <v>0</v>
      </c>
    </row>
    <row r="13" spans="1:5" x14ac:dyDescent="0.2">
      <c r="A13" s="83" t="s">
        <v>84</v>
      </c>
      <c r="B13" s="70">
        <f>'[4]sinteza productie'!V91</f>
        <v>6.7</v>
      </c>
      <c r="C13" s="71">
        <f>'[4]sinteza productie'!V117</f>
        <v>6.9</v>
      </c>
      <c r="D13" s="70">
        <f>'[4]sinteza productie'!$T$91</f>
        <v>0.9</v>
      </c>
      <c r="E13" s="71">
        <f>'[4]sinteza productie'!T117</f>
        <v>0.7</v>
      </c>
    </row>
    <row r="14" spans="1:5" ht="39" customHeight="1" x14ac:dyDescent="0.2">
      <c r="A14" s="83" t="s">
        <v>132</v>
      </c>
      <c r="B14" s="70">
        <f>'[4]sinteza productie'!V92</f>
        <v>9.5</v>
      </c>
      <c r="C14" s="71">
        <f>'[4]sinteza productie'!V118</f>
        <v>7.1</v>
      </c>
      <c r="D14" s="70">
        <f>'[4]sinteza productie'!$T$92</f>
        <v>1.7</v>
      </c>
      <c r="E14" s="71">
        <f>'[4]sinteza productie'!T118</f>
        <v>0.9</v>
      </c>
    </row>
    <row r="15" spans="1:5" ht="39.75" customHeight="1" x14ac:dyDescent="0.2">
      <c r="A15" s="83" t="s">
        <v>86</v>
      </c>
      <c r="B15" s="70">
        <f>'[4]sinteza productie'!V93</f>
        <v>11.7</v>
      </c>
      <c r="C15" s="71">
        <f>'[4]sinteza productie'!V119</f>
        <v>12.9</v>
      </c>
      <c r="D15" s="70">
        <f>'[4]sinteza productie'!$T$93</f>
        <v>0.2</v>
      </c>
      <c r="E15" s="71">
        <f>'[4]sinteza productie'!T119</f>
        <v>0.2</v>
      </c>
    </row>
    <row r="16" spans="1:5" ht="38.25" x14ac:dyDescent="0.2">
      <c r="A16" s="83" t="s">
        <v>87</v>
      </c>
      <c r="B16" s="70">
        <f>'[4]sinteza productie'!V94</f>
        <v>2.2999999999999998</v>
      </c>
      <c r="C16" s="71">
        <f>'[4]sinteza productie'!V120</f>
        <v>3.1</v>
      </c>
      <c r="D16" s="70">
        <f>'[4]sinteza productie'!$T$94</f>
        <v>0</v>
      </c>
      <c r="E16" s="71">
        <f>'[4]sinteza productie'!T120</f>
        <v>0.3</v>
      </c>
    </row>
    <row r="17" spans="1:5" ht="7.5" customHeight="1" x14ac:dyDescent="0.2">
      <c r="A17" s="69"/>
      <c r="B17" s="70"/>
      <c r="C17" s="71"/>
      <c r="D17" s="70"/>
      <c r="E17" s="71"/>
    </row>
    <row r="18" spans="1:5" x14ac:dyDescent="0.2">
      <c r="A18" s="84" t="s">
        <v>88</v>
      </c>
      <c r="B18" s="107">
        <f>SUM(B7:B16)</f>
        <v>90.699999999999989</v>
      </c>
      <c r="C18" s="108">
        <f>SUM(C7:C16)</f>
        <v>90.3</v>
      </c>
      <c r="D18" s="107">
        <f>SUM(D7:D16)</f>
        <v>3.3000000000000007</v>
      </c>
      <c r="E18" s="108">
        <f>SUM(E7:E16)</f>
        <v>4.3</v>
      </c>
    </row>
    <row r="19" spans="1:5" ht="7.5" customHeight="1" x14ac:dyDescent="0.2">
      <c r="A19" s="65"/>
      <c r="B19" s="70"/>
      <c r="C19" s="71"/>
      <c r="D19" s="70"/>
      <c r="E19" s="71"/>
    </row>
    <row r="20" spans="1:5" x14ac:dyDescent="0.2">
      <c r="A20" s="84" t="s">
        <v>78</v>
      </c>
      <c r="B20" s="107">
        <f>'[4]sinteza productie'!$V$99</f>
        <v>9.3000000000000007</v>
      </c>
      <c r="C20" s="108">
        <f>'[4]sinteza productie'!$V$125</f>
        <v>9.6999999999999993</v>
      </c>
      <c r="D20" s="107">
        <f>'[4]sinteza productie'!$T$99</f>
        <v>0.7</v>
      </c>
      <c r="E20" s="108">
        <f>'[4]sinteza productie'!$T$125</f>
        <v>0.7</v>
      </c>
    </row>
    <row r="21" spans="1:5" ht="8.25" customHeight="1" thickBot="1" x14ac:dyDescent="0.25">
      <c r="A21" s="65"/>
      <c r="B21" s="70"/>
      <c r="C21" s="71"/>
      <c r="D21" s="70"/>
      <c r="E21" s="71"/>
    </row>
    <row r="22" spans="1:5" ht="6.75" customHeight="1" x14ac:dyDescent="0.2">
      <c r="A22" s="74"/>
      <c r="B22" s="75"/>
      <c r="C22" s="76"/>
      <c r="D22" s="75"/>
      <c r="E22" s="76"/>
    </row>
    <row r="23" spans="1:5" x14ac:dyDescent="0.2">
      <c r="A23" s="77" t="s">
        <v>89</v>
      </c>
      <c r="B23" s="78">
        <f>+B20+B18</f>
        <v>99.999999999999986</v>
      </c>
      <c r="C23" s="79">
        <f>+C20+C18</f>
        <v>100</v>
      </c>
      <c r="D23" s="78">
        <f>+D20+D18</f>
        <v>4.0000000000000009</v>
      </c>
      <c r="E23" s="79">
        <f>+E20+E18</f>
        <v>5</v>
      </c>
    </row>
    <row r="24" spans="1:5" ht="6.75" customHeight="1" thickBot="1" x14ac:dyDescent="0.25">
      <c r="A24" s="80"/>
      <c r="B24" s="97"/>
      <c r="C24" s="98"/>
      <c r="D24" s="97"/>
      <c r="E24" s="98"/>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23"/>
  <sheetViews>
    <sheetView showGridLines="0" workbookViewId="0">
      <selection activeCell="I10" sqref="I10"/>
    </sheetView>
  </sheetViews>
  <sheetFormatPr defaultColWidth="9.140625" defaultRowHeight="12.75" x14ac:dyDescent="0.2"/>
  <cols>
    <col min="1" max="1" width="36" style="2" customWidth="1"/>
    <col min="2" max="5" width="12.7109375" style="1" customWidth="1"/>
    <col min="6" max="16384" width="9.140625" style="1"/>
  </cols>
  <sheetData>
    <row r="2" spans="1:5" ht="28.5" customHeight="1" x14ac:dyDescent="0.25">
      <c r="A2" s="179" t="s">
        <v>160</v>
      </c>
      <c r="B2" s="180"/>
      <c r="C2" s="180"/>
      <c r="D2" s="180"/>
      <c r="E2" s="178"/>
    </row>
    <row r="3" spans="1:5" ht="7.5" customHeight="1" thickBot="1" x14ac:dyDescent="0.25"/>
    <row r="4" spans="1:5" ht="13.5" customHeight="1" thickBot="1" x14ac:dyDescent="0.25">
      <c r="A4" s="61"/>
      <c r="B4" s="175" t="s">
        <v>133</v>
      </c>
      <c r="C4" s="170"/>
      <c r="D4" s="175" t="s">
        <v>117</v>
      </c>
      <c r="E4" s="170"/>
    </row>
    <row r="5" spans="1:5" ht="13.5" thickBot="1" x14ac:dyDescent="0.25">
      <c r="A5" s="62"/>
      <c r="B5" s="63" t="s">
        <v>2</v>
      </c>
      <c r="C5" s="64" t="s">
        <v>167</v>
      </c>
      <c r="D5" s="63" t="s">
        <v>2</v>
      </c>
      <c r="E5" s="64" t="s">
        <v>167</v>
      </c>
    </row>
    <row r="6" spans="1:5" ht="7.5" customHeight="1" x14ac:dyDescent="0.2">
      <c r="A6" s="65"/>
      <c r="B6" s="66"/>
      <c r="C6" s="67"/>
      <c r="D6" s="66"/>
      <c r="E6" s="59"/>
    </row>
    <row r="7" spans="1:5" x14ac:dyDescent="0.2">
      <c r="A7" s="68" t="s">
        <v>90</v>
      </c>
      <c r="B7" s="107">
        <f>+B8+B12</f>
        <v>73.8</v>
      </c>
      <c r="C7" s="109">
        <f>+C8+C12</f>
        <v>77.099999999999994</v>
      </c>
      <c r="D7" s="107">
        <f>+D8+D12</f>
        <v>2.4</v>
      </c>
      <c r="E7" s="108">
        <f>+E8+E12</f>
        <v>4</v>
      </c>
    </row>
    <row r="8" spans="1:5" ht="25.5" x14ac:dyDescent="0.2">
      <c r="A8" s="69" t="s">
        <v>91</v>
      </c>
      <c r="B8" s="70">
        <f>+B9+B10+B11</f>
        <v>66.3</v>
      </c>
      <c r="C8" s="110">
        <f>+C9+C10+C11</f>
        <v>68.8</v>
      </c>
      <c r="D8" s="70">
        <f>+D9+D10+D11</f>
        <v>1.9999999999999998</v>
      </c>
      <c r="E8" s="71">
        <f>+E9+E10+E11</f>
        <v>4.4000000000000004</v>
      </c>
    </row>
    <row r="9" spans="1:5" ht="25.5" x14ac:dyDescent="0.2">
      <c r="A9" s="69" t="s">
        <v>92</v>
      </c>
      <c r="B9" s="70">
        <f>'[4]sinteza cheltuieli'!L105</f>
        <v>59.5</v>
      </c>
      <c r="C9" s="110">
        <f>'[4]sinteza cheltuieli'!L135</f>
        <v>60.9</v>
      </c>
      <c r="D9" s="70">
        <f>'[4]sinteza cheltuieli'!$J$105</f>
        <v>1.7999999999999998</v>
      </c>
      <c r="E9" s="71">
        <f>'[4]sinteza cheltuieli'!J135</f>
        <v>3.7</v>
      </c>
    </row>
    <row r="10" spans="1:5" ht="38.25" x14ac:dyDescent="0.2">
      <c r="A10" s="69" t="s">
        <v>121</v>
      </c>
      <c r="B10" s="70">
        <f>'[4]sinteza cheltuieli'!L106</f>
        <v>0.7</v>
      </c>
      <c r="C10" s="110">
        <f>'[4]sinteza cheltuieli'!L136</f>
        <v>0.6</v>
      </c>
      <c r="D10" s="70">
        <f>'[4]sinteza cheltuieli'!$J$106</f>
        <v>0</v>
      </c>
      <c r="E10" s="71">
        <f>'[4]sinteza cheltuieli'!J136</f>
        <v>0</v>
      </c>
    </row>
    <row r="11" spans="1:5" ht="25.5" x14ac:dyDescent="0.2">
      <c r="A11" s="69" t="s">
        <v>93</v>
      </c>
      <c r="B11" s="70">
        <f>'[4]sinteza cheltuieli'!L107</f>
        <v>6.1</v>
      </c>
      <c r="C11" s="110">
        <f>'[4]sinteza cheltuieli'!L137</f>
        <v>7.3</v>
      </c>
      <c r="D11" s="70">
        <f>'[4]sinteza cheltuieli'!$J$107</f>
        <v>0.2</v>
      </c>
      <c r="E11" s="71">
        <f>'[4]sinteza cheltuieli'!J137</f>
        <v>0.7</v>
      </c>
    </row>
    <row r="12" spans="1:5" ht="25.5" x14ac:dyDescent="0.2">
      <c r="A12" s="69" t="s">
        <v>94</v>
      </c>
      <c r="B12" s="70">
        <f>'[4]sinteza cheltuieli'!$L$108</f>
        <v>7.5</v>
      </c>
      <c r="C12" s="110">
        <f>'[4]sinteza cheltuieli'!L138</f>
        <v>8.3000000000000007</v>
      </c>
      <c r="D12" s="70">
        <f>'[4]sinteza cheltuieli'!$J$108</f>
        <v>0.4</v>
      </c>
      <c r="E12" s="71">
        <f>'[4]sinteza cheltuieli'!J138</f>
        <v>-0.4</v>
      </c>
    </row>
    <row r="13" spans="1:5" ht="6" customHeight="1" x14ac:dyDescent="0.2">
      <c r="A13" s="69"/>
      <c r="B13" s="70"/>
      <c r="C13" s="110"/>
      <c r="D13" s="70"/>
      <c r="E13" s="71"/>
    </row>
    <row r="14" spans="1:5" x14ac:dyDescent="0.2">
      <c r="A14" s="68" t="s">
        <v>95</v>
      </c>
      <c r="B14" s="107">
        <f>'[4]sinteza cheltuieli'!$L$110</f>
        <v>31.3</v>
      </c>
      <c r="C14" s="109">
        <f>'[4]sinteza cheltuieli'!$L$140</f>
        <v>25.9</v>
      </c>
      <c r="D14" s="107">
        <f>'[4]sinteza cheltuieli'!$J$110</f>
        <v>3.8</v>
      </c>
      <c r="E14" s="108">
        <f>'[4]sinteza cheltuieli'!$J$140</f>
        <v>1.8</v>
      </c>
    </row>
    <row r="15" spans="1:5" x14ac:dyDescent="0.2">
      <c r="A15" s="68" t="s">
        <v>96</v>
      </c>
      <c r="B15" s="107">
        <f>'[4]sinteza cheltuieli'!$L$111</f>
        <v>2.9</v>
      </c>
      <c r="C15" s="109">
        <f>'[4]sinteza cheltuieli'!$L$141</f>
        <v>4.5</v>
      </c>
      <c r="D15" s="107">
        <f>'[4]sinteza cheltuieli'!$J$111</f>
        <v>0.2</v>
      </c>
      <c r="E15" s="108">
        <f>'[4]sinteza cheltuieli'!$J$141</f>
        <v>0</v>
      </c>
    </row>
    <row r="16" spans="1:5" ht="7.5" customHeight="1" x14ac:dyDescent="0.2">
      <c r="A16" s="72"/>
      <c r="B16" s="70"/>
      <c r="C16" s="110"/>
      <c r="D16" s="70"/>
      <c r="E16" s="71"/>
    </row>
    <row r="17" spans="1:5" x14ac:dyDescent="0.2">
      <c r="A17" s="68" t="s">
        <v>97</v>
      </c>
      <c r="B17" s="107">
        <f>+B18-B19</f>
        <v>-8</v>
      </c>
      <c r="C17" s="109">
        <f>+C18-C19</f>
        <v>-7.5</v>
      </c>
      <c r="D17" s="107">
        <f>+D18-D19</f>
        <v>-2.4000000000000004</v>
      </c>
      <c r="E17" s="108">
        <f>+E18-E19</f>
        <v>-0.80000000000000071</v>
      </c>
    </row>
    <row r="18" spans="1:5" x14ac:dyDescent="0.2">
      <c r="A18" s="72" t="s">
        <v>98</v>
      </c>
      <c r="B18" s="70">
        <f>'[4]sinteza cheltuieli'!$L$114</f>
        <v>39.5</v>
      </c>
      <c r="C18" s="110">
        <f>'[4]sinteza cheltuieli'!$L$144</f>
        <v>44.3</v>
      </c>
      <c r="D18" s="70">
        <f>'[4]sinteza cheltuieli'!$J$114</f>
        <v>5</v>
      </c>
      <c r="E18" s="71">
        <f>'[4]sinteza cheltuieli'!$J$144</f>
        <v>4.5999999999999996</v>
      </c>
    </row>
    <row r="19" spans="1:5" x14ac:dyDescent="0.2">
      <c r="A19" s="72" t="s">
        <v>99</v>
      </c>
      <c r="B19" s="70">
        <f>'[4]sinteza cheltuieli'!$L$117</f>
        <v>47.5</v>
      </c>
      <c r="C19" s="110">
        <f>'[4]sinteza cheltuieli'!$L$147</f>
        <v>51.8</v>
      </c>
      <c r="D19" s="70">
        <f>'[4]sinteza cheltuieli'!$J$117</f>
        <v>7.4</v>
      </c>
      <c r="E19" s="71">
        <f>'[4]sinteza cheltuieli'!$J$147</f>
        <v>5.4</v>
      </c>
    </row>
    <row r="20" spans="1:5" ht="6.75" customHeight="1" thickBot="1" x14ac:dyDescent="0.25">
      <c r="A20" s="65"/>
      <c r="B20" s="73"/>
      <c r="C20" s="99"/>
      <c r="D20" s="73"/>
      <c r="E20" s="113"/>
    </row>
    <row r="21" spans="1:5" ht="5.25" customHeight="1" x14ac:dyDescent="0.2">
      <c r="A21" s="74"/>
      <c r="B21" s="75"/>
      <c r="C21" s="100"/>
      <c r="D21" s="75"/>
      <c r="E21" s="76"/>
    </row>
    <row r="22" spans="1:5" x14ac:dyDescent="0.2">
      <c r="A22" s="77" t="s">
        <v>89</v>
      </c>
      <c r="B22" s="78">
        <f>+B7+B14+B15+B17</f>
        <v>100</v>
      </c>
      <c r="C22" s="101">
        <f>+C7+C14+C15+C17</f>
        <v>100</v>
      </c>
      <c r="D22" s="78">
        <f>+D7+D14+D15+D17</f>
        <v>3.9999999999999991</v>
      </c>
      <c r="E22" s="79">
        <f>+E7+E14+E15+E17</f>
        <v>4.9999999999999991</v>
      </c>
    </row>
    <row r="23" spans="1:5" ht="6" customHeight="1" thickBot="1" x14ac:dyDescent="0.25">
      <c r="A23" s="80"/>
      <c r="B23" s="81"/>
      <c r="C23" s="82"/>
      <c r="D23" s="81"/>
      <c r="E23" s="60"/>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H45"/>
  <sheetViews>
    <sheetView showGridLines="0" workbookViewId="0">
      <selection activeCell="H7" sqref="H7"/>
    </sheetView>
  </sheetViews>
  <sheetFormatPr defaultColWidth="9.140625" defaultRowHeight="12.75" x14ac:dyDescent="0.2"/>
  <cols>
    <col min="1" max="1" width="42.140625" style="35" customWidth="1"/>
    <col min="2" max="4" width="12.7109375" style="35" customWidth="1"/>
    <col min="5" max="5" width="12.7109375" customWidth="1"/>
    <col min="6" max="6" width="11.42578125" customWidth="1"/>
    <col min="9" max="16384" width="9.140625" style="36"/>
  </cols>
  <sheetData>
    <row r="2" spans="1:4" x14ac:dyDescent="0.2">
      <c r="A2" s="95" t="s">
        <v>161</v>
      </c>
    </row>
    <row r="3" spans="1:4" ht="5.25" customHeight="1" x14ac:dyDescent="0.2"/>
    <row r="4" spans="1:4" x14ac:dyDescent="0.2">
      <c r="D4" s="15" t="s">
        <v>100</v>
      </c>
    </row>
    <row r="5" spans="1:4" ht="51.75" customHeight="1" x14ac:dyDescent="0.2">
      <c r="A5" s="16"/>
      <c r="B5" s="17" t="s">
        <v>101</v>
      </c>
      <c r="C5" s="17" t="s">
        <v>162</v>
      </c>
      <c r="D5" s="17" t="s">
        <v>163</v>
      </c>
    </row>
    <row r="6" spans="1:4" ht="7.5" customHeight="1" x14ac:dyDescent="0.2">
      <c r="A6" s="18"/>
      <c r="B6" s="20"/>
      <c r="C6" s="45"/>
      <c r="D6" s="45"/>
    </row>
    <row r="7" spans="1:4" x14ac:dyDescent="0.2">
      <c r="A7" s="19" t="s">
        <v>79</v>
      </c>
      <c r="B7" s="20">
        <f>'[4]sinteza productie'!P85</f>
        <v>43293.099999999991</v>
      </c>
      <c r="C7" s="20">
        <f>'[4]sinteza productie'!G85</f>
        <v>85.020472934584575</v>
      </c>
      <c r="D7" s="20">
        <f>'[4]sinteza productie'!M85</f>
        <v>142.51511789820884</v>
      </c>
    </row>
    <row r="8" spans="1:4" x14ac:dyDescent="0.2">
      <c r="A8" s="19" t="s">
        <v>74</v>
      </c>
      <c r="B8" s="20">
        <f>'[4]sinteza productie'!P86</f>
        <v>80896.899999999994</v>
      </c>
      <c r="C8" s="20">
        <f>'[4]sinteza productie'!G86</f>
        <v>96.43228480957103</v>
      </c>
      <c r="D8" s="20">
        <f>'[4]sinteza productie'!M86</f>
        <v>141.59771754636236</v>
      </c>
    </row>
    <row r="9" spans="1:4" x14ac:dyDescent="0.2">
      <c r="A9" s="19" t="s">
        <v>80</v>
      </c>
      <c r="B9" s="20">
        <f>'[4]sinteza productie'!P87</f>
        <v>19506.5</v>
      </c>
      <c r="C9" s="20">
        <f>'[4]sinteza productie'!G87</f>
        <v>111.01503226482427</v>
      </c>
      <c r="D9" s="20">
        <f>'[4]sinteza productie'!M87</f>
        <v>108.29544255869598</v>
      </c>
    </row>
    <row r="10" spans="1:4" ht="36" x14ac:dyDescent="0.2">
      <c r="A10" s="19" t="s">
        <v>102</v>
      </c>
      <c r="B10" s="20">
        <f>'[4]sinteza productie'!P88</f>
        <v>60275.100000000006</v>
      </c>
      <c r="C10" s="20">
        <f>'[4]sinteza productie'!G88</f>
        <v>105.13410464154227</v>
      </c>
      <c r="D10" s="20">
        <f>'[4]sinteza productie'!M88</f>
        <v>110.56932790836748</v>
      </c>
    </row>
    <row r="11" spans="1:4" x14ac:dyDescent="0.2">
      <c r="A11" s="19" t="s">
        <v>82</v>
      </c>
      <c r="B11" s="20">
        <f>'[4]sinteza productie'!P89</f>
        <v>27152.299999999996</v>
      </c>
      <c r="C11" s="20">
        <f>'[4]sinteza productie'!G89</f>
        <v>119.98760671991191</v>
      </c>
      <c r="D11" s="20">
        <f>'[4]sinteza productie'!M89</f>
        <v>103.87062221457121</v>
      </c>
    </row>
    <row r="12" spans="1:4" x14ac:dyDescent="0.2">
      <c r="A12" s="19" t="s">
        <v>83</v>
      </c>
      <c r="B12" s="20">
        <f>'[4]sinteza productie'!P90</f>
        <v>4925.7</v>
      </c>
      <c r="C12" s="20">
        <f>'[4]sinteza productie'!G90</f>
        <v>100.40157924421882</v>
      </c>
      <c r="D12" s="20">
        <f>'[4]sinteza productie'!M90</f>
        <v>110.68242590387167</v>
      </c>
    </row>
    <row r="13" spans="1:4" x14ac:dyDescent="0.2">
      <c r="A13" s="19" t="s">
        <v>84</v>
      </c>
      <c r="B13" s="20">
        <f>'[4]sinteza productie'!P91</f>
        <v>26152.199999999997</v>
      </c>
      <c r="C13" s="20">
        <f>'[4]sinteza productie'!G91</f>
        <v>113.05430924797429</v>
      </c>
      <c r="D13" s="20">
        <f>'[4]sinteza productie'!M91</f>
        <v>103.27204662844144</v>
      </c>
    </row>
    <row r="14" spans="1:4" ht="36" x14ac:dyDescent="0.2">
      <c r="A14" s="19" t="s">
        <v>85</v>
      </c>
      <c r="B14" s="20">
        <f>'[4]sinteza productie'!P92</f>
        <v>37109.700000000004</v>
      </c>
      <c r="C14" s="20">
        <f>'[4]sinteza productie'!G92</f>
        <v>119.64108731919455</v>
      </c>
      <c r="D14" s="20">
        <f>'[4]sinteza productie'!M92</f>
        <v>109.40037145131336</v>
      </c>
    </row>
    <row r="15" spans="1:4" ht="36" x14ac:dyDescent="0.2">
      <c r="A15" s="19" t="s">
        <v>86</v>
      </c>
      <c r="B15" s="20">
        <f>'[4]sinteza productie'!P93</f>
        <v>45717.7</v>
      </c>
      <c r="C15" s="20">
        <f>'[4]sinteza productie'!G93</f>
        <v>101.57520086453977</v>
      </c>
      <c r="D15" s="20">
        <f>'[4]sinteza productie'!M93</f>
        <v>105.73866987383344</v>
      </c>
    </row>
    <row r="16" spans="1:4" ht="24" x14ac:dyDescent="0.2">
      <c r="A16" s="19" t="s">
        <v>87</v>
      </c>
      <c r="B16" s="20">
        <f>'[4]sinteza productie'!P94</f>
        <v>8949.1</v>
      </c>
      <c r="C16" s="20">
        <f>'[4]sinteza productie'!G94</f>
        <v>101.69838121127522</v>
      </c>
      <c r="D16" s="20">
        <f>'[4]sinteza productie'!M94</f>
        <v>107.75167664021768</v>
      </c>
    </row>
    <row r="17" spans="1:4" ht="4.5" customHeight="1" x14ac:dyDescent="0.2">
      <c r="A17" s="21"/>
      <c r="B17" s="20"/>
      <c r="C17" s="20"/>
      <c r="D17" s="20"/>
    </row>
    <row r="18" spans="1:4" x14ac:dyDescent="0.2">
      <c r="A18" s="22" t="s">
        <v>88</v>
      </c>
      <c r="B18" s="20">
        <f>'[4]sinteza productie'!$P$95</f>
        <v>353978.3</v>
      </c>
      <c r="C18" s="20">
        <f>'[4]sinteza productie'!$G$95</f>
        <v>103.66553100105725</v>
      </c>
      <c r="D18" s="20">
        <f>'[4]sinteza productie'!M95</f>
        <v>117.43989876989093</v>
      </c>
    </row>
    <row r="19" spans="1:4" ht="5.25" customHeight="1" x14ac:dyDescent="0.2">
      <c r="A19" s="23"/>
      <c r="B19" s="20"/>
      <c r="C19" s="20"/>
      <c r="D19" s="20"/>
    </row>
    <row r="20" spans="1:4" ht="14.25" x14ac:dyDescent="0.2">
      <c r="A20" s="22" t="s">
        <v>118</v>
      </c>
      <c r="B20" s="20">
        <f>'[4]sinteza productie'!$P$99</f>
        <v>36156</v>
      </c>
      <c r="C20" s="20">
        <f>'[4]sinteza productie'!$G$99</f>
        <v>106.70614012207211</v>
      </c>
      <c r="D20" s="20">
        <f>'[4]sinteza productie'!$M$99</f>
        <v>110.47691217091594</v>
      </c>
    </row>
    <row r="21" spans="1:4" ht="5.25" customHeight="1" x14ac:dyDescent="0.2">
      <c r="A21" s="24"/>
      <c r="B21" s="25"/>
      <c r="C21" s="25"/>
      <c r="D21" s="25"/>
    </row>
    <row r="22" spans="1:4" ht="18" customHeight="1" x14ac:dyDescent="0.2">
      <c r="A22" s="37" t="s">
        <v>103</v>
      </c>
      <c r="B22" s="38">
        <f>'[4]sinteza productie'!$P$101</f>
        <v>390134.3</v>
      </c>
      <c r="C22" s="38">
        <f>'[4]sinteza productie'!$G$101</f>
        <v>103.9556661740686</v>
      </c>
      <c r="D22" s="38">
        <f>'[4]sinteza productie'!$M$101</f>
        <v>116.7579109922652</v>
      </c>
    </row>
    <row r="23" spans="1:4" ht="6" customHeight="1" x14ac:dyDescent="0.2">
      <c r="A23" s="26"/>
      <c r="B23" s="25"/>
      <c r="C23" s="25"/>
      <c r="D23" s="25"/>
    </row>
    <row r="24" spans="1:4" x14ac:dyDescent="0.2">
      <c r="A24" s="30" t="s">
        <v>104</v>
      </c>
      <c r="B24" s="20">
        <f>'[4]sinteza cheltuieli'!F103</f>
        <v>287856.7</v>
      </c>
      <c r="C24" s="20">
        <f>'[4]sinteza cheltuieli'!$C$103</f>
        <v>103.19488519618085</v>
      </c>
      <c r="D24" s="20">
        <f>'[4]sinteza cheltuieli'!$E$103</f>
        <v>113.22674755920126</v>
      </c>
    </row>
    <row r="25" spans="1:4" ht="26.25" x14ac:dyDescent="0.2">
      <c r="A25" s="51" t="s">
        <v>119</v>
      </c>
      <c r="B25" s="20">
        <f>'[4]sinteza cheltuieli'!F104</f>
        <v>258531.1</v>
      </c>
      <c r="C25" s="20">
        <f>'[4]sinteza cheltuieli'!$C$104</f>
        <v>103.04699785845794</v>
      </c>
      <c r="D25" s="20">
        <f>'[4]sinteza cheltuieli'!$E$104</f>
        <v>114.19430042430116</v>
      </c>
    </row>
    <row r="26" spans="1:4" ht="24" x14ac:dyDescent="0.2">
      <c r="A26" s="52" t="s">
        <v>105</v>
      </c>
      <c r="B26" s="20">
        <f>'[4]sinteza cheltuieli'!F105</f>
        <v>231976.6</v>
      </c>
      <c r="C26" s="20">
        <f>'[4]sinteza cheltuieli'!$C$105</f>
        <v>103.07922745815739</v>
      </c>
      <c r="D26" s="20">
        <f>'[4]sinteza cheltuieli'!$E$105</f>
        <v>115.04641500039179</v>
      </c>
    </row>
    <row r="27" spans="1:4" ht="36" x14ac:dyDescent="0.2">
      <c r="A27" s="52" t="s">
        <v>106</v>
      </c>
      <c r="B27" s="20">
        <f>'[4]sinteza cheltuieli'!F106</f>
        <v>2728.7</v>
      </c>
      <c r="C27" s="20">
        <f>'[4]sinteza cheltuieli'!$C$106</f>
        <v>103.00111152278622</v>
      </c>
      <c r="D27" s="20">
        <f>'[4]sinteza cheltuieli'!$E$106</f>
        <v>109.0607513988809</v>
      </c>
    </row>
    <row r="28" spans="1:4" ht="24" x14ac:dyDescent="0.2">
      <c r="A28" s="52" t="s">
        <v>107</v>
      </c>
      <c r="B28" s="20">
        <f>'[4]sinteza cheltuieli'!F107</f>
        <v>23825.8</v>
      </c>
      <c r="C28" s="20">
        <f>'[4]sinteza cheltuieli'!$C$107</f>
        <v>102.76105344808482</v>
      </c>
      <c r="D28" s="20">
        <f>'[4]sinteza cheltuieli'!E107</f>
        <v>107.05145486242158</v>
      </c>
    </row>
    <row r="29" spans="1:4" ht="26.25" x14ac:dyDescent="0.2">
      <c r="A29" s="51" t="s">
        <v>120</v>
      </c>
      <c r="B29" s="20">
        <f>'[4]sinteza cheltuieli'!F108</f>
        <v>29325.599999999999</v>
      </c>
      <c r="C29" s="20">
        <f>'[4]sinteza cheltuieli'!$C$108</f>
        <v>104.41370100420512</v>
      </c>
      <c r="D29" s="20">
        <f>'[4]sinteza cheltuieli'!$E$108</f>
        <v>105.35702096319315</v>
      </c>
    </row>
    <row r="30" spans="1:4" ht="4.5" customHeight="1" x14ac:dyDescent="0.2">
      <c r="A30" s="53"/>
      <c r="B30" s="20"/>
      <c r="C30" s="20"/>
      <c r="D30" s="20"/>
    </row>
    <row r="31" spans="1:4" x14ac:dyDescent="0.2">
      <c r="A31" s="30" t="s">
        <v>108</v>
      </c>
      <c r="B31" s="20">
        <f>'[4]sinteza cheltuieli'!$F$122</f>
        <v>133635.70000000001</v>
      </c>
      <c r="C31" s="20">
        <f>'[4]sinteza cheltuieli'!$C$122</f>
        <v>113.68891985825125</v>
      </c>
      <c r="D31" s="20">
        <f>'[4]sinteza cheltuieli'!$E$122</f>
        <v>125.23951750682497</v>
      </c>
    </row>
    <row r="32" spans="1:4" x14ac:dyDescent="0.2">
      <c r="A32" s="30" t="s">
        <v>109</v>
      </c>
      <c r="B32" s="20"/>
      <c r="C32" s="20"/>
      <c r="D32" s="20"/>
    </row>
    <row r="33" spans="1:4" x14ac:dyDescent="0.2">
      <c r="A33" s="51" t="s">
        <v>95</v>
      </c>
      <c r="B33" s="20">
        <f>'[4]sinteza cheltuieli'!$F$110</f>
        <v>122272.7</v>
      </c>
      <c r="C33" s="20">
        <f>'[4]sinteza cheltuieli'!$C$110</f>
        <v>113.04255400562057</v>
      </c>
      <c r="D33" s="20">
        <f>'[4]sinteza cheltuieli'!$E$110</f>
        <v>114.96808758706804</v>
      </c>
    </row>
    <row r="34" spans="1:4" ht="6" customHeight="1" x14ac:dyDescent="0.2">
      <c r="A34" s="54"/>
      <c r="B34" s="20"/>
      <c r="C34" s="20"/>
      <c r="D34" s="20"/>
    </row>
    <row r="35" spans="1:4" x14ac:dyDescent="0.2">
      <c r="A35" s="30" t="s">
        <v>97</v>
      </c>
      <c r="B35" s="20">
        <f>'[4]sinteza cheltuieli'!$F$113</f>
        <v>-31358.100000000006</v>
      </c>
      <c r="C35" s="32">
        <f>'[4]sinteza cheltuieli'!$C$113</f>
        <v>142.59736251104258</v>
      </c>
      <c r="D35" s="32">
        <f>'[4]sinteza cheltuieli'!$E$113</f>
        <v>117.03010647548606</v>
      </c>
    </row>
    <row r="36" spans="1:4" x14ac:dyDescent="0.2">
      <c r="A36" s="30" t="s">
        <v>110</v>
      </c>
      <c r="B36" s="20">
        <f>'[4]sinteza cheltuieli'!$F$114</f>
        <v>154013.29999999999</v>
      </c>
      <c r="C36" s="20">
        <f>'[4]sinteza cheltuieli'!$C$114</f>
        <v>113.27492148840965</v>
      </c>
      <c r="D36" s="20">
        <f>'[4]sinteza cheltuieli'!$E$114</f>
        <v>113.38037967368409</v>
      </c>
    </row>
    <row r="37" spans="1:4" x14ac:dyDescent="0.2">
      <c r="A37" s="30" t="s">
        <v>111</v>
      </c>
      <c r="B37" s="20">
        <f>'[4]sinteza cheltuieli'!$F$117</f>
        <v>185371.4</v>
      </c>
      <c r="C37" s="20">
        <f>'[4]sinteza cheltuieli'!$C$117</f>
        <v>117.24716168790535</v>
      </c>
      <c r="D37" s="20">
        <f>'[4]sinteza cheltuieli'!$E$117</f>
        <v>113.98169862622869</v>
      </c>
    </row>
    <row r="38" spans="1:4" ht="6.75" customHeight="1" x14ac:dyDescent="0.2">
      <c r="A38" s="55"/>
      <c r="B38" s="56"/>
      <c r="C38" s="56"/>
      <c r="D38" s="56"/>
    </row>
    <row r="39" spans="1:4" ht="24.75" customHeight="1" x14ac:dyDescent="0.2">
      <c r="A39" s="181" t="s">
        <v>114</v>
      </c>
      <c r="B39" s="182"/>
      <c r="C39" s="182"/>
      <c r="D39" s="182"/>
    </row>
    <row r="40" spans="1:4" ht="59.25" customHeight="1" x14ac:dyDescent="0.2">
      <c r="A40" s="181" t="s">
        <v>115</v>
      </c>
      <c r="B40" s="182"/>
      <c r="C40" s="182"/>
      <c r="D40" s="182"/>
    </row>
    <row r="41" spans="1:4" ht="33.75" customHeight="1" x14ac:dyDescent="0.2">
      <c r="A41" s="181" t="s">
        <v>116</v>
      </c>
      <c r="B41" s="182"/>
      <c r="C41" s="182"/>
      <c r="D41" s="182"/>
    </row>
    <row r="42" spans="1:4" x14ac:dyDescent="0.2">
      <c r="A42" s="57"/>
      <c r="B42" s="58"/>
      <c r="C42" s="57"/>
      <c r="D42" s="57"/>
    </row>
    <row r="43" spans="1:4" x14ac:dyDescent="0.2">
      <c r="A43" s="57"/>
      <c r="B43" s="57"/>
      <c r="C43" s="57"/>
      <c r="D43" s="57"/>
    </row>
    <row r="44" spans="1:4" x14ac:dyDescent="0.2">
      <c r="A44" s="57"/>
      <c r="B44" s="57"/>
      <c r="C44" s="57"/>
      <c r="D44" s="57"/>
    </row>
    <row r="45" spans="1:4" x14ac:dyDescent="0.2">
      <c r="A45" s="57"/>
      <c r="B45" s="57"/>
      <c r="C45" s="57"/>
      <c r="D45" s="57"/>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H46"/>
  <sheetViews>
    <sheetView showGridLines="0" workbookViewId="0">
      <selection activeCell="A10" sqref="A10"/>
    </sheetView>
  </sheetViews>
  <sheetFormatPr defaultColWidth="9.140625" defaultRowHeight="12.75" x14ac:dyDescent="0.2"/>
  <cols>
    <col min="1" max="1" width="47.28515625" style="57" customWidth="1"/>
    <col min="2" max="4" width="12.7109375" style="57" customWidth="1"/>
    <col min="9" max="16384" width="9.140625" style="36"/>
  </cols>
  <sheetData>
    <row r="2" spans="1:4" x14ac:dyDescent="0.2">
      <c r="A2" s="96" t="s">
        <v>164</v>
      </c>
    </row>
    <row r="3" spans="1:4" ht="6" customHeight="1" x14ac:dyDescent="0.2"/>
    <row r="4" spans="1:4" x14ac:dyDescent="0.2">
      <c r="D4" s="41" t="s">
        <v>112</v>
      </c>
    </row>
    <row r="5" spans="1:4" ht="50.25" customHeight="1" x14ac:dyDescent="0.2">
      <c r="A5" s="42"/>
      <c r="B5" s="43" t="s">
        <v>101</v>
      </c>
      <c r="C5" s="43" t="s">
        <v>165</v>
      </c>
      <c r="D5" s="43" t="s">
        <v>166</v>
      </c>
    </row>
    <row r="6" spans="1:4" x14ac:dyDescent="0.2">
      <c r="A6" s="44"/>
      <c r="B6" s="45"/>
      <c r="C6" s="45"/>
      <c r="D6" s="45"/>
    </row>
    <row r="7" spans="1:4" x14ac:dyDescent="0.2">
      <c r="A7" s="30" t="s">
        <v>79</v>
      </c>
      <c r="B7" s="20">
        <f>'[3]serie ajustata sezonier'!DH15</f>
        <v>16185.6</v>
      </c>
      <c r="C7" s="20">
        <f>'[3]serie ajustata sezonier'!DH115</f>
        <v>99.339153136982944</v>
      </c>
      <c r="D7" s="20">
        <f>'[3]serie ajustata sezonier'!DH165</f>
        <v>107.21022265099538</v>
      </c>
    </row>
    <row r="8" spans="1:4" x14ac:dyDescent="0.2">
      <c r="A8" s="30" t="s">
        <v>74</v>
      </c>
      <c r="B8" s="20">
        <f>'[3]serie ajustata sezonier'!DH16</f>
        <v>81466.8</v>
      </c>
      <c r="C8" s="20">
        <f>'[3]serie ajustata sezonier'!DH116</f>
        <v>88.819900107726951</v>
      </c>
      <c r="D8" s="20">
        <f>'[3]serie ajustata sezonier'!DH166</f>
        <v>103.8787914714695</v>
      </c>
    </row>
    <row r="9" spans="1:4" x14ac:dyDescent="0.2">
      <c r="A9" s="30" t="s">
        <v>80</v>
      </c>
      <c r="B9" s="20">
        <f>'[3]serie ajustata sezonier'!DH17</f>
        <v>23273.9</v>
      </c>
      <c r="C9" s="20">
        <f>'[3]serie ajustata sezonier'!DH117</f>
        <v>102.67482161060141</v>
      </c>
      <c r="D9" s="20">
        <f>'[3]serie ajustata sezonier'!DH167</f>
        <v>102.52927666390059</v>
      </c>
    </row>
    <row r="10" spans="1:4" ht="36" x14ac:dyDescent="0.2">
      <c r="A10" s="30" t="s">
        <v>102</v>
      </c>
      <c r="B10" s="20">
        <f>'[3]serie ajustata sezonier'!DH18</f>
        <v>65403.9</v>
      </c>
      <c r="C10" s="20">
        <f>'[3]serie ajustata sezonier'!DH118</f>
        <v>100.83350670966399</v>
      </c>
      <c r="D10" s="20">
        <f>'[3]serie ajustata sezonier'!DH168</f>
        <v>94.51662172182796</v>
      </c>
    </row>
    <row r="11" spans="1:4" x14ac:dyDescent="0.2">
      <c r="A11" s="30" t="s">
        <v>82</v>
      </c>
      <c r="B11" s="20">
        <f>'[3]serie ajustata sezonier'!DH19</f>
        <v>25301.1</v>
      </c>
      <c r="C11" s="20">
        <f>'[3]serie ajustata sezonier'!DH119</f>
        <v>106.79254466330737</v>
      </c>
      <c r="D11" s="20">
        <f>'[3]serie ajustata sezonier'!DH169</f>
        <v>110.61072772935361</v>
      </c>
    </row>
    <row r="12" spans="1:4" x14ac:dyDescent="0.2">
      <c r="A12" s="30" t="s">
        <v>83</v>
      </c>
      <c r="B12" s="20">
        <f>'[3]serie ajustata sezonier'!DH20</f>
        <v>5082.1000000000004</v>
      </c>
      <c r="C12" s="20">
        <f>'[3]serie ajustata sezonier'!DH120</f>
        <v>105.59757942511348</v>
      </c>
      <c r="D12" s="20">
        <f>'[3]serie ajustata sezonier'!DH170</f>
        <v>89.219995816370314</v>
      </c>
    </row>
    <row r="13" spans="1:4" x14ac:dyDescent="0.2">
      <c r="A13" s="30" t="s">
        <v>84</v>
      </c>
      <c r="B13" s="20">
        <f>'[3]serie ajustata sezonier'!DH21</f>
        <v>25255.1</v>
      </c>
      <c r="C13" s="20">
        <f>'[3]serie ajustata sezonier'!DH121</f>
        <v>104.76708894167326</v>
      </c>
      <c r="D13" s="20">
        <f>'[3]serie ajustata sezonier'!DH171</f>
        <v>101.45558317414431</v>
      </c>
    </row>
    <row r="14" spans="1:4" ht="25.5" customHeight="1" x14ac:dyDescent="0.2">
      <c r="A14" s="30" t="s">
        <v>85</v>
      </c>
      <c r="B14" s="20">
        <f>'[3]serie ajustata sezonier'!DH22</f>
        <v>29727.8</v>
      </c>
      <c r="C14" s="20">
        <f>'[3]serie ajustata sezonier'!DH122</f>
        <v>138.59548411787216</v>
      </c>
      <c r="D14" s="20">
        <f>'[3]serie ajustata sezonier'!DH172</f>
        <v>99.885107633669463</v>
      </c>
    </row>
    <row r="15" spans="1:4" ht="36" x14ac:dyDescent="0.2">
      <c r="A15" s="30" t="s">
        <v>86</v>
      </c>
      <c r="B15" s="20">
        <f>'[3]serie ajustata sezonier'!DH23</f>
        <v>43945.5</v>
      </c>
      <c r="C15" s="20">
        <f>'[3]serie ajustata sezonier'!DH123</f>
        <v>99.972483627758507</v>
      </c>
      <c r="D15" s="20">
        <f>'[3]serie ajustata sezonier'!DH173</f>
        <v>101.37868610006502</v>
      </c>
    </row>
    <row r="16" spans="1:4" ht="24" x14ac:dyDescent="0.2">
      <c r="A16" s="30" t="s">
        <v>87</v>
      </c>
      <c r="B16" s="20">
        <f>'[3]serie ajustata sezonier'!DH24</f>
        <v>9420.2999999999993</v>
      </c>
      <c r="C16" s="20">
        <f>'[3]serie ajustata sezonier'!DH124</f>
        <v>81.144271764544072</v>
      </c>
      <c r="D16" s="20">
        <f>'[3]serie ajustata sezonier'!DH174</f>
        <v>79.044346768506301</v>
      </c>
    </row>
    <row r="17" spans="1:4" ht="4.5" customHeight="1" x14ac:dyDescent="0.2">
      <c r="A17" s="46"/>
      <c r="B17" s="20"/>
      <c r="C17" s="20"/>
      <c r="D17" s="20"/>
    </row>
    <row r="18" spans="1:4" x14ac:dyDescent="0.2">
      <c r="A18" s="47" t="s">
        <v>88</v>
      </c>
      <c r="B18" s="20">
        <f>SUM(B7:B16)</f>
        <v>325062.10000000003</v>
      </c>
      <c r="C18" s="20">
        <f>'[3]serie ajustata sezonier'!$DH$114</f>
        <v>100.81610505182049</v>
      </c>
      <c r="D18" s="20">
        <f>'[3]serie ajustata sezonier'!$DH$164</f>
        <v>99.41654663776167</v>
      </c>
    </row>
    <row r="19" spans="1:4" ht="5.25" customHeight="1" x14ac:dyDescent="0.2">
      <c r="A19" s="48"/>
      <c r="B19" s="20"/>
      <c r="C19" s="20"/>
      <c r="D19" s="20"/>
    </row>
    <row r="20" spans="1:4" ht="14.25" x14ac:dyDescent="0.2">
      <c r="A20" s="47" t="s">
        <v>118</v>
      </c>
      <c r="B20" s="20">
        <f>'[3]serie ajustata sezonier'!$DH$25</f>
        <v>33796.5</v>
      </c>
      <c r="C20" s="20">
        <f>'[3]serie ajustata sezonier'!$DH$125</f>
        <v>100.89470446793042</v>
      </c>
      <c r="D20" s="20">
        <v>103.6</v>
      </c>
    </row>
    <row r="21" spans="1:4" ht="5.25" customHeight="1" x14ac:dyDescent="0.2">
      <c r="A21" s="47"/>
      <c r="B21" s="20"/>
      <c r="C21" s="20"/>
      <c r="D21" s="20"/>
    </row>
    <row r="22" spans="1:4" x14ac:dyDescent="0.2">
      <c r="A22" s="47" t="s">
        <v>113</v>
      </c>
      <c r="B22" s="20">
        <f>'[3]serie ajustata sezonier'!$DH$28</f>
        <v>-1675.7000000000116</v>
      </c>
      <c r="C22" s="32" t="s">
        <v>7</v>
      </c>
      <c r="D22" s="32" t="str">
        <f>'[3]serie ajustata sezonier'!$DH$178</f>
        <v>-</v>
      </c>
    </row>
    <row r="23" spans="1:4" ht="6" customHeight="1" x14ac:dyDescent="0.2">
      <c r="A23" s="49"/>
      <c r="B23" s="20"/>
      <c r="C23" s="20"/>
      <c r="D23" s="20"/>
    </row>
    <row r="24" spans="1:4" ht="18" customHeight="1" x14ac:dyDescent="0.2">
      <c r="A24" s="37" t="s">
        <v>103</v>
      </c>
      <c r="B24" s="38">
        <f>'[3]serie ajustata sezonier'!$DH$31</f>
        <v>357182.9</v>
      </c>
      <c r="C24" s="38">
        <f>'[3]serie ajustata sezonier'!$DH$131</f>
        <v>101.28057188875528</v>
      </c>
      <c r="D24" s="38">
        <f>'[3]serie ajustata sezonier'!$DH$181</f>
        <v>98.776935148792262</v>
      </c>
    </row>
    <row r="25" spans="1:4" ht="6" customHeight="1" x14ac:dyDescent="0.2">
      <c r="A25" s="50"/>
      <c r="B25" s="20"/>
      <c r="C25" s="20"/>
      <c r="D25" s="20"/>
    </row>
    <row r="26" spans="1:4" x14ac:dyDescent="0.2">
      <c r="A26" s="30" t="s">
        <v>104</v>
      </c>
      <c r="B26" s="20">
        <f>'[3]serie ajustata sezonier'!$DH$34</f>
        <v>279038.8</v>
      </c>
      <c r="C26" s="20">
        <f>'[3]serie ajustata sezonier'!DH134</f>
        <v>101.12681894763196</v>
      </c>
      <c r="D26" s="20">
        <f>'[3]serie ajustata sezonier'!DH184</f>
        <v>100.98351326628621</v>
      </c>
    </row>
    <row r="27" spans="1:4" ht="26.25" x14ac:dyDescent="0.2">
      <c r="A27" s="51" t="s">
        <v>119</v>
      </c>
      <c r="B27" s="20">
        <f>'[3]serie ajustata sezonier'!DH35</f>
        <v>249015.6</v>
      </c>
      <c r="C27" s="20">
        <f>'[3]serie ajustata sezonier'!DH135</f>
        <v>100.91396134682688</v>
      </c>
      <c r="D27" s="20">
        <f>'[3]serie ajustata sezonier'!DH185</f>
        <v>100.58444814652441</v>
      </c>
    </row>
    <row r="28" spans="1:4" ht="24" x14ac:dyDescent="0.2">
      <c r="A28" s="52" t="s">
        <v>105</v>
      </c>
      <c r="B28" s="20">
        <f>'[3]serie ajustata sezonier'!DH36</f>
        <v>221180.2</v>
      </c>
      <c r="C28" s="20">
        <f>'[3]serie ajustata sezonier'!DH136</f>
        <v>101.14032715965932</v>
      </c>
      <c r="D28" s="20">
        <f>'[3]serie ajustata sezonier'!DH186</f>
        <v>101.60513479868473</v>
      </c>
    </row>
    <row r="29" spans="1:4" ht="27" customHeight="1" x14ac:dyDescent="0.2">
      <c r="A29" s="52" t="s">
        <v>106</v>
      </c>
      <c r="B29" s="20">
        <f>'[3]serie ajustata sezonier'!DH37</f>
        <v>2918</v>
      </c>
      <c r="C29" s="20">
        <f>'[3]serie ajustata sezonier'!DH137</f>
        <v>101.58177791838025</v>
      </c>
      <c r="D29" s="20">
        <f>'[3]serie ajustata sezonier'!DH187</f>
        <v>100.80581280204154</v>
      </c>
    </row>
    <row r="30" spans="1:4" ht="24" x14ac:dyDescent="0.2">
      <c r="A30" s="52" t="s">
        <v>107</v>
      </c>
      <c r="B30" s="20">
        <f>'[3]serie ajustata sezonier'!DH38</f>
        <v>24917.4</v>
      </c>
      <c r="C30" s="20">
        <f>'[3]serie ajustata sezonier'!DH138</f>
        <v>94.895264918148214</v>
      </c>
      <c r="D30" s="20">
        <f>'[3]serie ajustata sezonier'!DH188</f>
        <v>96.375841069565084</v>
      </c>
    </row>
    <row r="31" spans="1:4" ht="26.25" x14ac:dyDescent="0.2">
      <c r="A31" s="51" t="s">
        <v>120</v>
      </c>
      <c r="B31" s="20">
        <f>'[3]serie ajustata sezonier'!DH39</f>
        <v>30023.200000000001</v>
      </c>
      <c r="C31" s="20">
        <f>'[3]serie ajustata sezonier'!DH139</f>
        <v>105.37010783176525</v>
      </c>
      <c r="D31" s="20">
        <f>'[3]serie ajustata sezonier'!DH189</f>
        <v>102.06833547053455</v>
      </c>
    </row>
    <row r="32" spans="1:4" ht="3.75" customHeight="1" x14ac:dyDescent="0.2">
      <c r="A32" s="53"/>
      <c r="B32" s="20"/>
      <c r="C32" s="20"/>
      <c r="D32" s="20"/>
    </row>
    <row r="33" spans="1:4" x14ac:dyDescent="0.2">
      <c r="A33" s="30" t="s">
        <v>108</v>
      </c>
      <c r="B33" s="20"/>
      <c r="C33" s="32"/>
      <c r="D33" s="32"/>
    </row>
    <row r="34" spans="1:4" x14ac:dyDescent="0.2">
      <c r="A34" s="30" t="s">
        <v>109</v>
      </c>
      <c r="B34" s="20">
        <f>'[3]serie ajustata sezonier'!$DH$40</f>
        <v>106887.80000000002</v>
      </c>
      <c r="C34" s="20" t="str">
        <f>'[3]serie ajustata sezonier'!$DH$140</f>
        <v>-</v>
      </c>
      <c r="D34" s="32" t="str">
        <f>'[3]serie ajustata sezonier'!$DH$190</f>
        <v>-</v>
      </c>
    </row>
    <row r="35" spans="1:4" x14ac:dyDescent="0.2">
      <c r="A35" s="51" t="s">
        <v>95</v>
      </c>
      <c r="B35" s="20">
        <f>'[3]serie ajustata sezonier'!$DH$41</f>
        <v>93400.500000000015</v>
      </c>
      <c r="C35" s="20">
        <f>'[3]serie ajustata sezonier'!$DH$141</f>
        <v>106.0022641993065</v>
      </c>
      <c r="D35" s="20">
        <f>'[3]serie ajustata sezonier'!$DH$191</f>
        <v>100.44481307297492</v>
      </c>
    </row>
    <row r="36" spans="1:4" ht="3" customHeight="1" x14ac:dyDescent="0.2">
      <c r="A36" s="54"/>
      <c r="B36" s="20"/>
      <c r="C36" s="20"/>
      <c r="D36" s="20"/>
    </row>
    <row r="37" spans="1:4" x14ac:dyDescent="0.2">
      <c r="A37" s="30" t="s">
        <v>97</v>
      </c>
      <c r="B37" s="20">
        <f>B38-B39</f>
        <v>-27803.200000000012</v>
      </c>
      <c r="C37" s="32" t="str">
        <f>'[3]serie ajustata sezonier'!$DH$143</f>
        <v>-</v>
      </c>
      <c r="D37" s="32" t="str">
        <f>'[3]serie ajustata sezonier'!$DH$193</f>
        <v>-</v>
      </c>
    </row>
    <row r="38" spans="1:4" x14ac:dyDescent="0.2">
      <c r="A38" s="30" t="s">
        <v>110</v>
      </c>
      <c r="B38" s="20">
        <f>'[3]serie ajustata sezonier'!$DH$44</f>
        <v>158216.79999999999</v>
      </c>
      <c r="C38" s="20">
        <f>'[3]serie ajustata sezonier'!$DH$144</f>
        <v>104.00109741469514</v>
      </c>
      <c r="D38" s="20">
        <f>'[3]serie ajustata sezonier'!$DH$194</f>
        <v>102.44874575600849</v>
      </c>
    </row>
    <row r="39" spans="1:4" x14ac:dyDescent="0.2">
      <c r="A39" s="30" t="s">
        <v>111</v>
      </c>
      <c r="B39" s="20">
        <f>'[3]serie ajustata sezonier'!$DH$47</f>
        <v>186020</v>
      </c>
      <c r="C39" s="20">
        <f>'[3]serie ajustata sezonier'!$DH$147</f>
        <v>111.50184846847311</v>
      </c>
      <c r="D39" s="20">
        <f>'[3]serie ajustata sezonier'!$DH$197</f>
        <v>96.934197610927825</v>
      </c>
    </row>
    <row r="40" spans="1:4" ht="6.75" customHeight="1" x14ac:dyDescent="0.2">
      <c r="A40" s="30"/>
      <c r="B40" s="20"/>
      <c r="C40" s="20"/>
      <c r="D40" s="20"/>
    </row>
    <row r="41" spans="1:4" x14ac:dyDescent="0.2">
      <c r="A41" s="47" t="s">
        <v>113</v>
      </c>
      <c r="B41" s="20">
        <f>'[3]serie ajustata sezonier'!$DH$50</f>
        <v>-940.49999999996726</v>
      </c>
      <c r="C41" s="32" t="str">
        <f>'[3]serie ajustata sezonier'!$DH$150</f>
        <v>-</v>
      </c>
      <c r="D41" s="32" t="str">
        <f>'[3]serie ajustata sezonier'!$DH$200</f>
        <v>-</v>
      </c>
    </row>
    <row r="42" spans="1:4" ht="6.75" customHeight="1" x14ac:dyDescent="0.2">
      <c r="A42" s="55"/>
      <c r="B42" s="56"/>
      <c r="C42" s="56"/>
      <c r="D42" s="56"/>
    </row>
    <row r="43" spans="1:4" ht="24" customHeight="1" x14ac:dyDescent="0.2">
      <c r="A43" s="183" t="s">
        <v>114</v>
      </c>
      <c r="B43" s="184"/>
      <c r="C43" s="184"/>
      <c r="D43" s="184"/>
    </row>
    <row r="44" spans="1:4" ht="57.75" customHeight="1" x14ac:dyDescent="0.2">
      <c r="A44" s="183" t="s">
        <v>115</v>
      </c>
      <c r="B44" s="184"/>
      <c r="C44" s="184"/>
      <c r="D44" s="184"/>
    </row>
    <row r="45" spans="1:4" ht="31.5" customHeight="1" x14ac:dyDescent="0.2">
      <c r="A45" s="183" t="s">
        <v>116</v>
      </c>
      <c r="B45" s="184"/>
      <c r="C45" s="184"/>
      <c r="D45" s="184"/>
    </row>
    <row r="46" spans="1:4" x14ac:dyDescent="0.2">
      <c r="B46" s="58"/>
    </row>
  </sheetData>
  <mergeCells count="3">
    <mergeCell ref="A43:D43"/>
    <mergeCell ref="A44:D44"/>
    <mergeCell ref="A45:D45"/>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F42"/>
  <sheetViews>
    <sheetView showGridLines="0" tabSelected="1" topLeftCell="A11" workbookViewId="0">
      <selection activeCell="F10" sqref="F10"/>
    </sheetView>
  </sheetViews>
  <sheetFormatPr defaultColWidth="9.140625" defaultRowHeight="12" x14ac:dyDescent="0.2"/>
  <cols>
    <col min="1" max="1" width="42.140625" style="35" customWidth="1"/>
    <col min="2" max="4" width="12.7109375" style="35" customWidth="1"/>
    <col min="5" max="16384" width="9.140625" style="36"/>
  </cols>
  <sheetData>
    <row r="2" spans="1:4" ht="12.75" x14ac:dyDescent="0.2">
      <c r="A2" s="95" t="s">
        <v>262</v>
      </c>
    </row>
    <row r="3" spans="1:4" ht="5.25" customHeight="1" x14ac:dyDescent="0.2"/>
    <row r="4" spans="1:4" x14ac:dyDescent="0.2">
      <c r="D4" s="15" t="s">
        <v>100</v>
      </c>
    </row>
    <row r="5" spans="1:4" ht="51" customHeight="1" x14ac:dyDescent="0.2">
      <c r="A5" s="16"/>
      <c r="B5" s="17" t="s">
        <v>101</v>
      </c>
      <c r="C5" s="17" t="s">
        <v>263</v>
      </c>
      <c r="D5" s="17" t="s">
        <v>264</v>
      </c>
    </row>
    <row r="6" spans="1:4" ht="7.5" customHeight="1" x14ac:dyDescent="0.2">
      <c r="A6" s="18"/>
      <c r="B6" s="111"/>
      <c r="C6" s="45"/>
      <c r="D6" s="45"/>
    </row>
    <row r="7" spans="1:4" x14ac:dyDescent="0.2">
      <c r="A7" s="19" t="s">
        <v>79</v>
      </c>
      <c r="B7" s="111">
        <v>54898.099999999991</v>
      </c>
      <c r="C7" s="111">
        <f>'[4]sinteza productie'!G111</f>
        <v>88.255749919370601</v>
      </c>
      <c r="D7" s="111">
        <f>'[4]sinteza productie'!M111</f>
        <v>136.47417093422163</v>
      </c>
    </row>
    <row r="8" spans="1:4" x14ac:dyDescent="0.2">
      <c r="A8" s="19" t="s">
        <v>74</v>
      </c>
      <c r="B8" s="111">
        <v>234878.29999999993</v>
      </c>
      <c r="C8" s="111">
        <f>'[4]sinteza productie'!G112</f>
        <v>98.128714472658828</v>
      </c>
      <c r="D8" s="111">
        <f>'[4]sinteza productie'!M112</f>
        <v>140.77567430525667</v>
      </c>
    </row>
    <row r="9" spans="1:4" x14ac:dyDescent="0.2">
      <c r="A9" s="19" t="s">
        <v>80</v>
      </c>
      <c r="B9" s="111">
        <v>43005</v>
      </c>
      <c r="C9" s="111">
        <f>'[4]sinteza productie'!G113</f>
        <v>107.12678998767527</v>
      </c>
      <c r="D9" s="111">
        <f>'[4]sinteza productie'!M113</f>
        <v>110.93369515869414</v>
      </c>
    </row>
    <row r="10" spans="1:4" ht="36" x14ac:dyDescent="0.2">
      <c r="A10" s="19" t="s">
        <v>102</v>
      </c>
      <c r="B10" s="111">
        <v>187086.30000000005</v>
      </c>
      <c r="C10" s="111">
        <f>'[4]sinteza productie'!G114</f>
        <v>107.59922419428918</v>
      </c>
      <c r="D10" s="111">
        <f>'[4]sinteza productie'!M114</f>
        <v>111.22351857081286</v>
      </c>
    </row>
    <row r="11" spans="1:4" x14ac:dyDescent="0.2">
      <c r="A11" s="19" t="s">
        <v>82</v>
      </c>
      <c r="B11" s="111">
        <v>69422.900000000009</v>
      </c>
      <c r="C11" s="111">
        <f>'[4]sinteza productie'!G115</f>
        <v>122.45586561660676</v>
      </c>
      <c r="D11" s="111">
        <f>'[4]sinteza productie'!M115</f>
        <v>103.23153857935428</v>
      </c>
    </row>
    <row r="12" spans="1:4" x14ac:dyDescent="0.2">
      <c r="A12" s="19" t="s">
        <v>83</v>
      </c>
      <c r="B12" s="111">
        <v>14143.400000000001</v>
      </c>
      <c r="C12" s="111">
        <f>'[4]sinteza productie'!G116</f>
        <v>100.81978921973209</v>
      </c>
      <c r="D12" s="111">
        <f>'[4]sinteza productie'!M116</f>
        <v>111.32941333900079</v>
      </c>
    </row>
    <row r="13" spans="1:4" x14ac:dyDescent="0.2">
      <c r="A13" s="19" t="s">
        <v>84</v>
      </c>
      <c r="B13" s="111">
        <v>68552.800000000003</v>
      </c>
      <c r="C13" s="111">
        <f>'[4]sinteza productie'!G117</f>
        <v>108.70493819170281</v>
      </c>
      <c r="D13" s="111">
        <f>'[4]sinteza productie'!M117</f>
        <v>102.03738985472732</v>
      </c>
    </row>
    <row r="14" spans="1:4" ht="36" x14ac:dyDescent="0.2">
      <c r="A14" s="19" t="s">
        <v>85</v>
      </c>
      <c r="B14" s="111">
        <v>70943.8</v>
      </c>
      <c r="C14" s="111">
        <f>'[4]sinteza productie'!G118</f>
        <v>114.38404961786408</v>
      </c>
      <c r="D14" s="111">
        <f>'[4]sinteza productie'!M118</f>
        <v>107.51194555282943</v>
      </c>
    </row>
    <row r="15" spans="1:4" ht="36" x14ac:dyDescent="0.2">
      <c r="A15" s="19" t="s">
        <v>86</v>
      </c>
      <c r="B15" s="111">
        <v>128971.20000000001</v>
      </c>
      <c r="C15" s="111">
        <f>'[4]sinteza productie'!G119</f>
        <v>101.47707154511056</v>
      </c>
      <c r="D15" s="111">
        <f>'[4]sinteza productie'!M119</f>
        <v>105.04550952340227</v>
      </c>
    </row>
    <row r="16" spans="1:4" ht="24" x14ac:dyDescent="0.2">
      <c r="A16" s="19" t="s">
        <v>87</v>
      </c>
      <c r="B16" s="111">
        <v>30885.099999999991</v>
      </c>
      <c r="C16" s="111">
        <f>'[4]sinteza productie'!G120</f>
        <v>108.42035765487057</v>
      </c>
      <c r="D16" s="111">
        <f>'[4]sinteza productie'!M120</f>
        <v>107.47166633609275</v>
      </c>
    </row>
    <row r="17" spans="1:5" ht="4.5" customHeight="1" x14ac:dyDescent="0.2">
      <c r="A17" s="21"/>
      <c r="B17" s="111"/>
      <c r="C17" s="111"/>
      <c r="D17" s="111"/>
    </row>
    <row r="18" spans="1:5" x14ac:dyDescent="0.2">
      <c r="A18" s="22" t="s">
        <v>88</v>
      </c>
      <c r="B18" s="111">
        <f>'[5]sinteza productie'!P121</f>
        <v>902786.9</v>
      </c>
      <c r="C18" s="111">
        <f>'[4]sinteza productie'!$G$121</f>
        <v>104.8552694336143</v>
      </c>
      <c r="D18" s="111">
        <f>'[4]sinteza productie'!$M$121</f>
        <v>115.93739854688314</v>
      </c>
    </row>
    <row r="19" spans="1:5" ht="5.25" customHeight="1" x14ac:dyDescent="0.2">
      <c r="A19" s="23"/>
      <c r="B19" s="111"/>
      <c r="C19" s="111"/>
      <c r="D19" s="111"/>
    </row>
    <row r="20" spans="1:5" ht="14.25" x14ac:dyDescent="0.2">
      <c r="A20" s="22" t="s">
        <v>118</v>
      </c>
      <c r="B20" s="111">
        <f>'[5]sinteza productie'!$P$125</f>
        <v>97206.700000000012</v>
      </c>
      <c r="C20" s="111">
        <f>'[4]sinteza productie'!$G$125</f>
        <v>106.35716272872364</v>
      </c>
      <c r="D20" s="111">
        <f>'[4]sinteza productie'!$M$125</f>
        <v>111.52059088072251</v>
      </c>
    </row>
    <row r="21" spans="1:5" ht="5.25" customHeight="1" x14ac:dyDescent="0.2">
      <c r="A21" s="24"/>
      <c r="B21" s="102"/>
      <c r="C21" s="102"/>
      <c r="D21" s="102"/>
    </row>
    <row r="22" spans="1:5" ht="18" customHeight="1" x14ac:dyDescent="0.2">
      <c r="A22" s="37" t="s">
        <v>103</v>
      </c>
      <c r="B22" s="103">
        <f>+B20+B18</f>
        <v>999993.60000000009</v>
      </c>
      <c r="C22" s="103">
        <f>'[4]sinteza productie'!$G$127</f>
        <v>105.00454168955704</v>
      </c>
      <c r="D22" s="103">
        <f>'[4]sinteza productie'!$M$127</f>
        <v>115.4927599435283</v>
      </c>
      <c r="E22" s="39"/>
    </row>
    <row r="23" spans="1:5" ht="6" customHeight="1" x14ac:dyDescent="0.2">
      <c r="A23" s="26"/>
      <c r="B23" s="102"/>
      <c r="C23" s="102"/>
      <c r="D23" s="102"/>
    </row>
    <row r="24" spans="1:5" x14ac:dyDescent="0.2">
      <c r="A24" s="19" t="s">
        <v>104</v>
      </c>
      <c r="B24" s="111">
        <v>770686.5</v>
      </c>
      <c r="C24" s="111">
        <f>'[4]sinteza cheltuieli'!C133</f>
        <v>104.98138445728536</v>
      </c>
      <c r="D24" s="111">
        <f>'[4]sinteza cheltuieli'!$E$133</f>
        <v>112.4310313915214</v>
      </c>
      <c r="E24" s="39"/>
    </row>
    <row r="25" spans="1:5" ht="26.25" x14ac:dyDescent="0.2">
      <c r="A25" s="27" t="s">
        <v>119</v>
      </c>
      <c r="B25" s="111">
        <v>687993.8</v>
      </c>
      <c r="C25" s="111">
        <f>'[4]sinteza cheltuieli'!C134</f>
        <v>106.24334472804516</v>
      </c>
      <c r="D25" s="111">
        <f>'[4]sinteza cheltuieli'!$E$134</f>
        <v>113.26453219268775</v>
      </c>
      <c r="E25" s="39"/>
    </row>
    <row r="26" spans="1:5" ht="24" x14ac:dyDescent="0.2">
      <c r="A26" s="28" t="s">
        <v>105</v>
      </c>
      <c r="B26" s="111">
        <v>609707.30000000005</v>
      </c>
      <c r="C26" s="111">
        <f>'[4]sinteza cheltuieli'!C135</f>
        <v>105.81684688017657</v>
      </c>
      <c r="D26" s="111">
        <f>'[4]sinteza cheltuieli'!$E$135</f>
        <v>114.1154242078272</v>
      </c>
    </row>
    <row r="27" spans="1:5" ht="36" x14ac:dyDescent="0.2">
      <c r="A27" s="28" t="s">
        <v>106</v>
      </c>
      <c r="B27" s="111">
        <v>5547.4</v>
      </c>
      <c r="C27" s="111">
        <f>'[4]sinteza cheltuieli'!C136</f>
        <v>104.49837592694735</v>
      </c>
      <c r="D27" s="111">
        <f>'[4]sinteza cheltuieli'!$E$136</f>
        <v>108.44720739741558</v>
      </c>
    </row>
    <row r="28" spans="1:5" ht="24" x14ac:dyDescent="0.2">
      <c r="A28" s="28" t="s">
        <v>107</v>
      </c>
      <c r="B28" s="111">
        <v>72739.100000000006</v>
      </c>
      <c r="C28" s="111">
        <f>'[4]sinteza cheltuieli'!C137</f>
        <v>109.85955986270947</v>
      </c>
      <c r="D28" s="111">
        <f>'[4]sinteza cheltuieli'!$E$137</f>
        <v>106.94284353277426</v>
      </c>
      <c r="E28" s="39"/>
    </row>
    <row r="29" spans="1:5" ht="26.25" x14ac:dyDescent="0.2">
      <c r="A29" s="27" t="s">
        <v>120</v>
      </c>
      <c r="B29" s="111">
        <v>82692.7</v>
      </c>
      <c r="C29" s="111">
        <f>'[4]sinteza cheltuieli'!$C$138</f>
        <v>96.098338130895883</v>
      </c>
      <c r="D29" s="111">
        <f>'[4]sinteza cheltuieli'!$E$138</f>
        <v>105.94456572986491</v>
      </c>
      <c r="E29" s="39"/>
    </row>
    <row r="30" spans="1:5" ht="4.5" customHeight="1" x14ac:dyDescent="0.2">
      <c r="A30" s="29"/>
      <c r="B30" s="111"/>
      <c r="C30" s="111"/>
      <c r="D30" s="111"/>
    </row>
    <row r="31" spans="1:5" x14ac:dyDescent="0.2">
      <c r="A31" s="30" t="s">
        <v>108</v>
      </c>
      <c r="B31" s="111">
        <f>'[5]sinteza cheltuieli'!$F$152</f>
        <v>303998.5</v>
      </c>
      <c r="C31" s="111">
        <f>'[4]sinteza cheltuieli'!$C$152</f>
        <v>106.83501697288843</v>
      </c>
      <c r="D31" s="111">
        <f>'[4]sinteza cheltuieli'!$E$152</f>
        <v>129.46325716682742</v>
      </c>
      <c r="E31" s="39"/>
    </row>
    <row r="32" spans="1:5" x14ac:dyDescent="0.2">
      <c r="A32" s="19" t="s">
        <v>109</v>
      </c>
      <c r="B32" s="111"/>
      <c r="C32" s="111"/>
      <c r="D32" s="111"/>
    </row>
    <row r="33" spans="1:6" x14ac:dyDescent="0.2">
      <c r="A33" s="27" t="s">
        <v>95</v>
      </c>
      <c r="B33" s="111">
        <f>'[5]sinteza cheltuieli'!$F$140</f>
        <v>259007.59999999998</v>
      </c>
      <c r="C33" s="111">
        <f>'[4]sinteza cheltuieli'!$C$140</f>
        <v>107.2637331993235</v>
      </c>
      <c r="D33" s="111">
        <f>'[4]sinteza cheltuieli'!$E$140</f>
        <v>117.92670000692058</v>
      </c>
    </row>
    <row r="34" spans="1:6" ht="6" customHeight="1" x14ac:dyDescent="0.2">
      <c r="A34" s="31"/>
      <c r="B34" s="111"/>
      <c r="C34" s="111"/>
      <c r="D34" s="111"/>
    </row>
    <row r="35" spans="1:6" x14ac:dyDescent="0.2">
      <c r="A35" s="19" t="s">
        <v>97</v>
      </c>
      <c r="B35" s="111">
        <f>B36-B37</f>
        <v>-74691.400000000023</v>
      </c>
      <c r="C35" s="111">
        <f>'[4]sinteza cheltuieli'!$C$143</f>
        <v>113.04485056387654</v>
      </c>
      <c r="D35" s="112">
        <f>'[4]sinteza cheltuieli'!$E$143</f>
        <v>137.19998971340829</v>
      </c>
      <c r="E35" s="39"/>
    </row>
    <row r="36" spans="1:6" x14ac:dyDescent="0.2">
      <c r="A36" s="19" t="s">
        <v>110</v>
      </c>
      <c r="B36" s="111">
        <f>'[5]sinteza cheltuieli'!$F$144</f>
        <v>443124.9</v>
      </c>
      <c r="C36" s="111">
        <f>'[4]sinteza cheltuieli'!$C$144</f>
        <v>110.96699254670412</v>
      </c>
      <c r="D36" s="111">
        <f>'[4]sinteza cheltuieli'!$E$144</f>
        <v>114.69911745399351</v>
      </c>
    </row>
    <row r="37" spans="1:6" x14ac:dyDescent="0.2">
      <c r="A37" s="19" t="s">
        <v>111</v>
      </c>
      <c r="B37" s="111">
        <f>'[5]sinteza cheltuieli'!$F$147</f>
        <v>517816.30000000005</v>
      </c>
      <c r="C37" s="111">
        <f>'[4]sinteza cheltuieli'!$C$147</f>
        <v>111.21948240832234</v>
      </c>
      <c r="D37" s="111">
        <f>'[4]sinteza cheltuieli'!$E$147</f>
        <v>117.47817375060292</v>
      </c>
      <c r="E37" s="39"/>
      <c r="F37" s="39"/>
    </row>
    <row r="38" spans="1:6" ht="6.75" customHeight="1" x14ac:dyDescent="0.2">
      <c r="A38" s="34"/>
      <c r="B38" s="104"/>
      <c r="C38" s="104"/>
      <c r="D38" s="104"/>
    </row>
    <row r="39" spans="1:6" ht="24.75" customHeight="1" x14ac:dyDescent="0.2">
      <c r="A39" s="183" t="s">
        <v>114</v>
      </c>
      <c r="B39" s="184"/>
      <c r="C39" s="184"/>
      <c r="D39" s="184"/>
    </row>
    <row r="40" spans="1:6" ht="59.25" customHeight="1" x14ac:dyDescent="0.2">
      <c r="A40" s="183" t="s">
        <v>115</v>
      </c>
      <c r="B40" s="184"/>
      <c r="C40" s="184"/>
      <c r="D40" s="184"/>
    </row>
    <row r="41" spans="1:6" ht="33.75" customHeight="1" x14ac:dyDescent="0.2">
      <c r="A41" s="183" t="s">
        <v>116</v>
      </c>
      <c r="B41" s="184"/>
      <c r="C41" s="184"/>
      <c r="D41" s="184"/>
    </row>
    <row r="42" spans="1:6" x14ac:dyDescent="0.2">
      <c r="B42" s="40"/>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1</vt:i4>
      </vt:variant>
    </vt:vector>
  </HeadingPairs>
  <TitlesOfParts>
    <vt:vector size="11" baseType="lpstr">
      <vt:lpstr>Tabel 1</vt:lpstr>
      <vt:lpstr>Grafic 1</vt:lpstr>
      <vt:lpstr>Sursa_Grafic 1 (2)</vt:lpstr>
      <vt:lpstr>Tabel 2</vt:lpstr>
      <vt:lpstr>Tabel 3</vt:lpstr>
      <vt:lpstr>Tabel 4</vt:lpstr>
      <vt:lpstr>Tabel 5</vt:lpstr>
      <vt:lpstr>Tabel 6</vt:lpstr>
      <vt:lpstr>Tabel 7</vt:lpstr>
      <vt:lpstr>Tabel 8</vt:lpstr>
      <vt:lpstr>Grafic1 (2)</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2018-12-03T09:52:27Z</cp:lastPrinted>
  <dcterms:created xsi:type="dcterms:W3CDTF">2015-05-11T12:08:00Z</dcterms:created>
  <dcterms:modified xsi:type="dcterms:W3CDTF">2022-12-06T11:43:21Z</dcterms:modified>
</cp:coreProperties>
</file>