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5 septembrie 2025\Comunicat engleza\"/>
    </mc:Choice>
  </mc:AlternateContent>
  <bookViews>
    <workbookView xWindow="0" yWindow="0" windowWidth="23040" windowHeight="8760" activeTab="2"/>
  </bookViews>
  <sheets>
    <sheet name="Table 1" sheetId="1" r:id="rId1"/>
    <sheet name="Graph 1" sheetId="2" r:id="rId2"/>
    <sheet name="Table 2" sheetId="9" r:id="rId3"/>
    <sheet name="Table 3" sheetId="8" r:id="rId4"/>
    <sheet name="Table 4" sheetId="6" r:id="rId5"/>
    <sheet name="Table 5" sheetId="5" r:id="rId6"/>
    <sheet name="Table 6" sheetId="4" r:id="rId7"/>
    <sheet name="Table 7" sheetId="3" r:id="rId8"/>
    <sheet name="Table 8" sheetId="7" r:id="rId9"/>
    <sheet name="Sursa grafic 1" sheetId="10" state="hidden" r:id="rId10"/>
  </sheets>
  <externalReferences>
    <externalReference r:id="rId11"/>
  </externalReferences>
  <calcPr calcId="162913"/>
</workbook>
</file>

<file path=xl/calcChain.xml><?xml version="1.0" encoding="utf-8"?>
<calcChain xmlns="http://schemas.openxmlformats.org/spreadsheetml/2006/main">
  <c r="B35" i="7" l="1"/>
  <c r="B25" i="7"/>
  <c r="B24" i="7" s="1"/>
  <c r="B18" i="7"/>
  <c r="B22" i="7" s="1"/>
  <c r="B37" i="3"/>
  <c r="B41" i="3" s="1"/>
  <c r="B27" i="3"/>
  <c r="B26" i="3"/>
  <c r="B18" i="3"/>
  <c r="B22" i="3" s="1"/>
  <c r="B35" i="4"/>
  <c r="B25" i="4"/>
  <c r="B24" i="4" s="1"/>
  <c r="B18" i="4"/>
  <c r="B22" i="4" s="1"/>
  <c r="E17" i="5"/>
  <c r="D17" i="5"/>
  <c r="C17" i="5"/>
  <c r="B17" i="5"/>
  <c r="E8" i="5"/>
  <c r="D8" i="5"/>
  <c r="C8" i="5"/>
  <c r="B8" i="5"/>
  <c r="E7" i="5"/>
  <c r="D7" i="5"/>
  <c r="C7" i="5"/>
  <c r="B7" i="5"/>
  <c r="E18" i="6"/>
  <c r="D18" i="6"/>
  <c r="C18" i="6"/>
  <c r="B18" i="6"/>
  <c r="D22" i="5" l="1"/>
  <c r="C22" i="5"/>
  <c r="E22" i="5"/>
  <c r="B22" i="5"/>
  <c r="B23" i="6"/>
  <c r="E23" i="6"/>
  <c r="D23" i="6"/>
  <c r="C23" i="6"/>
  <c r="D5" i="8"/>
  <c r="D5" i="9"/>
  <c r="H99" i="10" l="1"/>
  <c r="H100" i="10" s="1"/>
  <c r="G99" i="10"/>
  <c r="F99" i="10"/>
  <c r="E99" i="10"/>
  <c r="D99" i="10"/>
  <c r="C99" i="10"/>
  <c r="H98" i="10"/>
  <c r="G98" i="10"/>
  <c r="F98" i="10"/>
  <c r="E98" i="10"/>
  <c r="D98" i="10"/>
  <c r="C98" i="10"/>
  <c r="H97" i="10"/>
  <c r="G97" i="10"/>
  <c r="F97" i="10"/>
  <c r="E97" i="10"/>
  <c r="D97" i="10"/>
  <c r="C97"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F76" i="10"/>
  <c r="E76" i="10"/>
  <c r="D76" i="10"/>
  <c r="C76" i="10"/>
  <c r="H75" i="10"/>
  <c r="G75" i="10"/>
  <c r="F75" i="10"/>
  <c r="E75" i="10"/>
  <c r="D75" i="10"/>
  <c r="C75" i="10"/>
  <c r="H74" i="10"/>
  <c r="G74" i="10"/>
  <c r="F74" i="10"/>
  <c r="E74" i="10"/>
  <c r="D74" i="10"/>
  <c r="C74" i="10"/>
  <c r="H73" i="10"/>
  <c r="G73" i="10"/>
  <c r="F73" i="10"/>
  <c r="E73" i="10"/>
  <c r="D73" i="10"/>
  <c r="C73" i="10"/>
  <c r="H72" i="10"/>
  <c r="G72" i="10"/>
  <c r="F72" i="10"/>
  <c r="E72" i="10"/>
  <c r="D72" i="10"/>
  <c r="C72" i="10"/>
  <c r="H71" i="10"/>
  <c r="G71" i="10"/>
  <c r="F71" i="10"/>
  <c r="E71" i="10"/>
  <c r="D71" i="10"/>
  <c r="C71" i="10"/>
  <c r="H70" i="10"/>
  <c r="G70" i="10"/>
  <c r="F70" i="10"/>
  <c r="E70" i="10"/>
  <c r="D70" i="10"/>
  <c r="C70" i="10"/>
  <c r="H69" i="10"/>
  <c r="G69" i="10"/>
  <c r="F69" i="10"/>
  <c r="E69" i="10"/>
  <c r="D69" i="10"/>
  <c r="C69" i="10"/>
  <c r="H68" i="10"/>
  <c r="G68" i="10"/>
  <c r="F68" i="10"/>
  <c r="E68" i="10"/>
  <c r="D68" i="10"/>
  <c r="C68" i="10"/>
  <c r="H67" i="10"/>
  <c r="G67" i="10"/>
  <c r="F67" i="10"/>
  <c r="E67" i="10"/>
  <c r="D67" i="10"/>
  <c r="C67" i="10"/>
  <c r="H66" i="10"/>
  <c r="G66" i="10"/>
  <c r="F66" i="10"/>
  <c r="E66" i="10"/>
  <c r="D66" i="10"/>
  <c r="C66"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C61" i="10"/>
  <c r="H60" i="10"/>
  <c r="G60" i="10"/>
  <c r="F60" i="10"/>
  <c r="E60" i="10"/>
  <c r="D60" i="10"/>
  <c r="C60" i="10"/>
  <c r="H59" i="10"/>
  <c r="G59" i="10"/>
  <c r="F59" i="10"/>
  <c r="E59" i="10"/>
  <c r="D59" i="10"/>
  <c r="L59" i="10" s="1"/>
  <c r="C59" i="10"/>
  <c r="H58" i="10"/>
  <c r="G58" i="10"/>
  <c r="F58" i="10"/>
  <c r="E58" i="10"/>
  <c r="D58" i="10"/>
  <c r="C58" i="10"/>
  <c r="H57" i="10"/>
  <c r="G57" i="10"/>
  <c r="F57" i="10"/>
  <c r="E57" i="10"/>
  <c r="D57" i="10"/>
  <c r="C57" i="10"/>
  <c r="H56" i="10"/>
  <c r="G56" i="10"/>
  <c r="F56" i="10"/>
  <c r="E56" i="10"/>
  <c r="D56" i="10"/>
  <c r="C56" i="10"/>
  <c r="H55" i="10"/>
  <c r="G55" i="10"/>
  <c r="F55" i="10"/>
  <c r="E55" i="10"/>
  <c r="D55" i="10"/>
  <c r="L55" i="10" s="1"/>
  <c r="C55" i="10"/>
  <c r="H54" i="10"/>
  <c r="G54" i="10"/>
  <c r="F54" i="10"/>
  <c r="E54" i="10"/>
  <c r="D54" i="10"/>
  <c r="C54" i="10"/>
  <c r="H53" i="10"/>
  <c r="G53" i="10"/>
  <c r="F53" i="10"/>
  <c r="E53" i="10"/>
  <c r="D53" i="10"/>
  <c r="C53" i="10"/>
  <c r="H52" i="10"/>
  <c r="G52" i="10"/>
  <c r="F52" i="10"/>
  <c r="E52" i="10"/>
  <c r="D52" i="10"/>
  <c r="C52" i="10"/>
  <c r="H51" i="10"/>
  <c r="G51" i="10"/>
  <c r="F51" i="10"/>
  <c r="E51" i="10"/>
  <c r="D51" i="10"/>
  <c r="C51" i="10"/>
  <c r="H50" i="10"/>
  <c r="G50" i="10"/>
  <c r="F50" i="10"/>
  <c r="E50" i="10"/>
  <c r="D50" i="10"/>
  <c r="C50" i="10"/>
  <c r="H49" i="10"/>
  <c r="G49" i="10"/>
  <c r="F49" i="10"/>
  <c r="E49" i="10"/>
  <c r="D49" i="10"/>
  <c r="C49" i="10"/>
  <c r="H48" i="10"/>
  <c r="G48" i="10"/>
  <c r="F48" i="10"/>
  <c r="E48" i="10"/>
  <c r="D48" i="10"/>
  <c r="C48" i="10"/>
  <c r="H47" i="10"/>
  <c r="G47" i="10"/>
  <c r="F47" i="10"/>
  <c r="E47" i="10"/>
  <c r="D47" i="10"/>
  <c r="C47" i="10"/>
  <c r="H46" i="10"/>
  <c r="G46" i="10"/>
  <c r="F46" i="10"/>
  <c r="E46" i="10"/>
  <c r="D46" i="10"/>
  <c r="C46" i="10"/>
  <c r="H45" i="10"/>
  <c r="G45" i="10"/>
  <c r="F45" i="10"/>
  <c r="E45" i="10"/>
  <c r="D45" i="10"/>
  <c r="C45" i="10"/>
  <c r="H44" i="10"/>
  <c r="G44" i="10"/>
  <c r="F44" i="10"/>
  <c r="E44" i="10"/>
  <c r="D44" i="10"/>
  <c r="C44" i="10"/>
  <c r="H43" i="10"/>
  <c r="G43" i="10"/>
  <c r="F43" i="10"/>
  <c r="E43" i="10"/>
  <c r="D43" i="10"/>
  <c r="C43" i="10"/>
  <c r="H42" i="10"/>
  <c r="G42" i="10"/>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H37" i="10"/>
  <c r="G37" i="10"/>
  <c r="F37" i="10"/>
  <c r="E37" i="10"/>
  <c r="D37" i="10"/>
  <c r="C37" i="10"/>
  <c r="H36" i="10"/>
  <c r="G36" i="10"/>
  <c r="F36" i="10"/>
  <c r="E36" i="10"/>
  <c r="D36" i="10"/>
  <c r="C36" i="10"/>
  <c r="H35" i="10"/>
  <c r="G35" i="10"/>
  <c r="F35" i="10"/>
  <c r="E35" i="10"/>
  <c r="D35" i="10"/>
  <c r="C35" i="10"/>
  <c r="H34" i="10"/>
  <c r="G34" i="10"/>
  <c r="F34" i="10"/>
  <c r="E34" i="10"/>
  <c r="D34" i="10"/>
  <c r="C34" i="10"/>
  <c r="H33" i="10"/>
  <c r="G33" i="10"/>
  <c r="F33" i="10"/>
  <c r="E33" i="10"/>
  <c r="D33" i="10"/>
  <c r="C33" i="10"/>
  <c r="H32" i="10"/>
  <c r="G32" i="10"/>
  <c r="F32" i="10"/>
  <c r="E32" i="10"/>
  <c r="D32" i="10"/>
  <c r="C32" i="10"/>
  <c r="H31" i="10"/>
  <c r="G31" i="10"/>
  <c r="F31" i="10"/>
  <c r="E31" i="10"/>
  <c r="D31" i="10"/>
  <c r="L31" i="10" s="1"/>
  <c r="C31" i="10"/>
  <c r="H30" i="10"/>
  <c r="G30" i="10"/>
  <c r="F30" i="10"/>
  <c r="E30" i="10"/>
  <c r="D30" i="10"/>
  <c r="C30" i="10"/>
  <c r="H29" i="10"/>
  <c r="G29" i="10"/>
  <c r="F29" i="10"/>
  <c r="E29" i="10"/>
  <c r="D29" i="10"/>
  <c r="C29" i="10"/>
  <c r="H28" i="10"/>
  <c r="G28" i="10"/>
  <c r="F28" i="10"/>
  <c r="E28" i="10"/>
  <c r="D28" i="10"/>
  <c r="C28" i="10"/>
  <c r="H27" i="10"/>
  <c r="G27" i="10"/>
  <c r="F27" i="10"/>
  <c r="E27" i="10"/>
  <c r="D27" i="10"/>
  <c r="L27" i="10" s="1"/>
  <c r="C27" i="10"/>
  <c r="H26" i="10"/>
  <c r="P26" i="10" s="1"/>
  <c r="G26" i="10"/>
  <c r="F26" i="10"/>
  <c r="E26" i="10"/>
  <c r="D26" i="10"/>
  <c r="C26" i="10"/>
  <c r="H25" i="10"/>
  <c r="G25" i="10"/>
  <c r="F25" i="10"/>
  <c r="E25" i="10"/>
  <c r="D25" i="10"/>
  <c r="C25" i="10"/>
  <c r="H24" i="10"/>
  <c r="G24" i="10"/>
  <c r="F24" i="10"/>
  <c r="E24" i="10"/>
  <c r="D24" i="10"/>
  <c r="C24" i="10"/>
  <c r="H23" i="10"/>
  <c r="G23" i="10"/>
  <c r="F23" i="10"/>
  <c r="E23" i="10"/>
  <c r="D23" i="10"/>
  <c r="C23" i="10"/>
  <c r="H22" i="10"/>
  <c r="P22" i="10" s="1"/>
  <c r="G22" i="10"/>
  <c r="F22" i="10"/>
  <c r="E22" i="10"/>
  <c r="D22" i="10"/>
  <c r="C22" i="10"/>
  <c r="H21" i="10"/>
  <c r="G21" i="10"/>
  <c r="F21" i="10"/>
  <c r="E21" i="10"/>
  <c r="D21" i="10"/>
  <c r="C21" i="10"/>
  <c r="H20" i="10"/>
  <c r="G20" i="10"/>
  <c r="F20" i="10"/>
  <c r="E20" i="10"/>
  <c r="D20" i="10"/>
  <c r="C20" i="10"/>
  <c r="H19" i="10"/>
  <c r="G19" i="10"/>
  <c r="F19" i="10"/>
  <c r="E19" i="10"/>
  <c r="D19" i="10"/>
  <c r="L19" i="10" s="1"/>
  <c r="C19" i="10"/>
  <c r="H18" i="10"/>
  <c r="G18" i="10"/>
  <c r="F18" i="10"/>
  <c r="E18" i="10"/>
  <c r="D18" i="10"/>
  <c r="C18" i="10"/>
  <c r="H17" i="10"/>
  <c r="G17" i="10"/>
  <c r="F17" i="10"/>
  <c r="E17" i="10"/>
  <c r="D17" i="10"/>
  <c r="C17" i="10"/>
  <c r="H16" i="10"/>
  <c r="G16" i="10"/>
  <c r="F16" i="10"/>
  <c r="E16" i="10"/>
  <c r="D16" i="10"/>
  <c r="C16" i="10"/>
  <c r="H15" i="10"/>
  <c r="G15" i="10"/>
  <c r="F15" i="10"/>
  <c r="E15" i="10"/>
  <c r="D15" i="10"/>
  <c r="C15" i="10"/>
  <c r="H14" i="10"/>
  <c r="G14" i="10"/>
  <c r="F14" i="10"/>
  <c r="E14" i="10"/>
  <c r="D14" i="10"/>
  <c r="C14" i="10"/>
  <c r="H13" i="10"/>
  <c r="G13" i="10"/>
  <c r="F13" i="10"/>
  <c r="E13" i="10"/>
  <c r="D13" i="10"/>
  <c r="C13" i="10"/>
  <c r="H12" i="10"/>
  <c r="G12" i="10"/>
  <c r="F12" i="10"/>
  <c r="E12" i="10"/>
  <c r="D12" i="10"/>
  <c r="C12" i="10"/>
  <c r="H11" i="10"/>
  <c r="G11" i="10"/>
  <c r="F11" i="10"/>
  <c r="E11" i="10"/>
  <c r="D11" i="10"/>
  <c r="C11" i="10"/>
  <c r="H10" i="10"/>
  <c r="G10" i="10"/>
  <c r="F10" i="10"/>
  <c r="E10" i="10"/>
  <c r="D10" i="10"/>
  <c r="C10" i="10"/>
  <c r="H9" i="10"/>
  <c r="G9" i="10"/>
  <c r="F9" i="10"/>
  <c r="E9" i="10"/>
  <c r="D9" i="10"/>
  <c r="C9" i="10"/>
  <c r="H8" i="10"/>
  <c r="G8" i="10"/>
  <c r="F8" i="10"/>
  <c r="E8" i="10"/>
  <c r="D8" i="10"/>
  <c r="C8" i="10"/>
  <c r="H7" i="10"/>
  <c r="G7" i="10"/>
  <c r="F7" i="10"/>
  <c r="N7" i="10" s="1"/>
  <c r="E7" i="10"/>
  <c r="D7" i="10"/>
  <c r="C7" i="10"/>
  <c r="H6" i="10"/>
  <c r="P74" i="10" s="1"/>
  <c r="G6" i="10"/>
  <c r="O17" i="10" s="1"/>
  <c r="F6" i="10"/>
  <c r="E6" i="10"/>
  <c r="D6" i="10"/>
  <c r="L85" i="10" s="1"/>
  <c r="C6" i="10"/>
  <c r="O14" i="10" l="1"/>
  <c r="L8" i="10"/>
  <c r="P8" i="10"/>
  <c r="L10" i="10"/>
  <c r="P10" i="10"/>
  <c r="L12" i="10"/>
  <c r="P12" i="10"/>
  <c r="L14" i="10"/>
  <c r="P14" i="10"/>
  <c r="K18" i="10"/>
  <c r="K26" i="10"/>
  <c r="K30" i="10"/>
  <c r="M35" i="10"/>
  <c r="K54" i="10"/>
  <c r="M52" i="10"/>
  <c r="O29" i="10"/>
  <c r="K9" i="10"/>
  <c r="O11" i="10"/>
  <c r="K13" i="10"/>
  <c r="K36" i="10"/>
  <c r="O9" i="10"/>
  <c r="K11" i="10"/>
  <c r="O13" i="10"/>
  <c r="K15" i="10"/>
  <c r="M16" i="10"/>
  <c r="P50" i="10"/>
  <c r="P7" i="10"/>
  <c r="P9" i="10"/>
  <c r="P11" i="10"/>
  <c r="P13" i="10"/>
  <c r="M20" i="10"/>
  <c r="O21" i="10"/>
  <c r="M24" i="10"/>
  <c r="O25" i="10"/>
  <c r="M28" i="10"/>
  <c r="M32" i="10"/>
  <c r="O49" i="10"/>
  <c r="O8" i="10"/>
  <c r="O10" i="10"/>
  <c r="O12" i="10"/>
  <c r="P6" i="10"/>
  <c r="L15" i="10"/>
  <c r="K6" i="10"/>
  <c r="M8" i="10"/>
  <c r="K8" i="10"/>
  <c r="M10" i="10"/>
  <c r="K10" i="10"/>
  <c r="K20" i="10"/>
  <c r="M22" i="10"/>
  <c r="K22" i="10"/>
  <c r="M23" i="10"/>
  <c r="L23" i="10"/>
  <c r="K25" i="10"/>
  <c r="O52" i="10"/>
  <c r="K76" i="10"/>
  <c r="O76" i="10"/>
  <c r="L7" i="10"/>
  <c r="N13" i="10"/>
  <c r="L13" i="10"/>
  <c r="O7" i="10"/>
  <c r="O19" i="10"/>
  <c r="O20" i="10"/>
  <c r="O31" i="10"/>
  <c r="K34" i="10"/>
  <c r="O37" i="10"/>
  <c r="N58" i="10"/>
  <c r="L6" i="10"/>
  <c r="N10" i="10"/>
  <c r="N14" i="10"/>
  <c r="O16" i="10"/>
  <c r="K24" i="10"/>
  <c r="O24" i="10"/>
  <c r="M26" i="10"/>
  <c r="M27" i="10"/>
  <c r="K29" i="10"/>
  <c r="N11" i="10"/>
  <c r="L11" i="10"/>
  <c r="L16" i="10"/>
  <c r="M12" i="10"/>
  <c r="K12" i="10"/>
  <c r="M14" i="10"/>
  <c r="K14" i="10"/>
  <c r="O15" i="10"/>
  <c r="P15" i="10"/>
  <c r="M33" i="10"/>
  <c r="O34" i="10"/>
  <c r="K37" i="10"/>
  <c r="K47" i="10"/>
  <c r="K52" i="10"/>
  <c r="N8" i="10"/>
  <c r="N12" i="10"/>
  <c r="K16" i="10"/>
  <c r="K17" i="10"/>
  <c r="O36" i="10"/>
  <c r="L68" i="10"/>
  <c r="P68" i="10"/>
  <c r="O53" i="10"/>
  <c r="O6" i="10"/>
  <c r="M7" i="10"/>
  <c r="K7" i="10"/>
  <c r="M9" i="10"/>
  <c r="M11" i="10"/>
  <c r="M13" i="10"/>
  <c r="M15" i="10"/>
  <c r="M18" i="10"/>
  <c r="M19" i="10"/>
  <c r="O23" i="10"/>
  <c r="K28" i="10"/>
  <c r="O28" i="10"/>
  <c r="M30" i="10"/>
  <c r="M31" i="10"/>
  <c r="K33" i="10"/>
  <c r="O33" i="10"/>
  <c r="O35" i="10"/>
  <c r="M37" i="10"/>
  <c r="K38" i="10"/>
  <c r="O46" i="10"/>
  <c r="M49" i="10"/>
  <c r="L61" i="10"/>
  <c r="N9" i="10"/>
  <c r="L9" i="10"/>
  <c r="P18" i="10"/>
  <c r="P19" i="10"/>
  <c r="K21" i="10"/>
  <c r="O27" i="10"/>
  <c r="P30" i="10"/>
  <c r="K32" i="10"/>
  <c r="O32" i="10"/>
  <c r="M36" i="10"/>
  <c r="P65" i="10"/>
  <c r="N66" i="10"/>
  <c r="N70" i="10"/>
  <c r="N27" i="10"/>
  <c r="N51" i="10"/>
  <c r="M54" i="10"/>
  <c r="N60" i="10"/>
  <c r="N62" i="10"/>
  <c r="K57" i="10"/>
  <c r="K53" i="10"/>
  <c r="K49" i="10"/>
  <c r="P17" i="10"/>
  <c r="N18" i="10"/>
  <c r="L18" i="10"/>
  <c r="P21" i="10"/>
  <c r="N22" i="10"/>
  <c r="L22" i="10"/>
  <c r="P25" i="10"/>
  <c r="N26" i="10"/>
  <c r="L26" i="10"/>
  <c r="P29" i="10"/>
  <c r="N30" i="10"/>
  <c r="L30" i="10"/>
  <c r="N36" i="10"/>
  <c r="L40" i="10"/>
  <c r="M48" i="10"/>
  <c r="O50" i="10"/>
  <c r="K51" i="10"/>
  <c r="M53" i="10"/>
  <c r="P54" i="10"/>
  <c r="N55" i="10"/>
  <c r="K56" i="10"/>
  <c r="O56" i="10"/>
  <c r="P61" i="10"/>
  <c r="L64" i="10"/>
  <c r="P64" i="10"/>
  <c r="P70" i="10"/>
  <c r="L71" i="10"/>
  <c r="N72" i="10"/>
  <c r="N75" i="10"/>
  <c r="K80" i="10"/>
  <c r="O80" i="10"/>
  <c r="N74" i="10"/>
  <c r="N80" i="10"/>
  <c r="N76" i="10"/>
  <c r="N15" i="10"/>
  <c r="N23" i="10"/>
  <c r="M88" i="10"/>
  <c r="M99" i="10"/>
  <c r="O55" i="10"/>
  <c r="O51" i="10"/>
  <c r="O47" i="10"/>
  <c r="M6" i="10"/>
  <c r="L98" i="10"/>
  <c r="L97" i="10"/>
  <c r="L96" i="10"/>
  <c r="L95" i="10"/>
  <c r="L94" i="10"/>
  <c r="L92" i="10"/>
  <c r="L88" i="10"/>
  <c r="L84" i="10"/>
  <c r="L91" i="10"/>
  <c r="L87" i="10"/>
  <c r="L83" i="10"/>
  <c r="L90" i="10"/>
  <c r="L86" i="10"/>
  <c r="L82" i="10"/>
  <c r="L89" i="10"/>
  <c r="L79" i="10"/>
  <c r="L75" i="10"/>
  <c r="L56" i="10"/>
  <c r="L52" i="10"/>
  <c r="L48" i="10"/>
  <c r="L93" i="10"/>
  <c r="L73" i="10"/>
  <c r="L69" i="10"/>
  <c r="L65" i="10"/>
  <c r="L57" i="10"/>
  <c r="L53" i="10"/>
  <c r="L49" i="10"/>
  <c r="L81" i="10"/>
  <c r="L77" i="10"/>
  <c r="L54" i="10"/>
  <c r="L50" i="10"/>
  <c r="L46" i="10"/>
  <c r="L45" i="10"/>
  <c r="L44" i="10"/>
  <c r="L43" i="10"/>
  <c r="L42" i="10"/>
  <c r="L41" i="10"/>
  <c r="L39" i="10"/>
  <c r="L38" i="10"/>
  <c r="L37" i="10"/>
  <c r="L36" i="10"/>
  <c r="L35" i="10"/>
  <c r="L34" i="10"/>
  <c r="L33" i="10"/>
  <c r="P98" i="10"/>
  <c r="P97" i="10"/>
  <c r="P96" i="10"/>
  <c r="P95" i="10"/>
  <c r="P94" i="10"/>
  <c r="P90" i="10"/>
  <c r="P86" i="10"/>
  <c r="P82" i="10"/>
  <c r="P93" i="10"/>
  <c r="P89" i="10"/>
  <c r="P85" i="10"/>
  <c r="P81" i="10"/>
  <c r="P92" i="10"/>
  <c r="P88" i="10"/>
  <c r="P84" i="10"/>
  <c r="P55" i="10"/>
  <c r="P51" i="10"/>
  <c r="P47" i="10"/>
  <c r="P83" i="10"/>
  <c r="P71" i="10"/>
  <c r="P67" i="10"/>
  <c r="P63" i="10"/>
  <c r="P59" i="10"/>
  <c r="P56" i="10"/>
  <c r="P52" i="10"/>
  <c r="P48" i="10"/>
  <c r="P87" i="10"/>
  <c r="P58" i="10"/>
  <c r="P53" i="10"/>
  <c r="P49" i="10"/>
  <c r="P45" i="10"/>
  <c r="P44" i="10"/>
  <c r="P43" i="10"/>
  <c r="P42" i="10"/>
  <c r="P41" i="10"/>
  <c r="P40" i="10"/>
  <c r="P39" i="10"/>
  <c r="P38" i="10"/>
  <c r="P37" i="10"/>
  <c r="P36" i="10"/>
  <c r="P35" i="10"/>
  <c r="P34" i="10"/>
  <c r="P33" i="10"/>
  <c r="N6" i="10"/>
  <c r="P16" i="10"/>
  <c r="N17" i="10"/>
  <c r="L17" i="10"/>
  <c r="P20" i="10"/>
  <c r="N21" i="10"/>
  <c r="L21" i="10"/>
  <c r="P24" i="10"/>
  <c r="N25" i="10"/>
  <c r="L25" i="10"/>
  <c r="P28" i="10"/>
  <c r="N29" i="10"/>
  <c r="L29" i="10"/>
  <c r="P32" i="10"/>
  <c r="N33" i="10"/>
  <c r="N37" i="10"/>
  <c r="M38" i="10"/>
  <c r="M39" i="10"/>
  <c r="K39" i="10"/>
  <c r="M40" i="10"/>
  <c r="K40" i="10"/>
  <c r="M41" i="10"/>
  <c r="K41" i="10"/>
  <c r="M42" i="10"/>
  <c r="K42" i="10"/>
  <c r="M43" i="10"/>
  <c r="K43" i="10"/>
  <c r="M44" i="10"/>
  <c r="K44" i="10"/>
  <c r="M45" i="10"/>
  <c r="K45" i="10"/>
  <c r="M46" i="10"/>
  <c r="K46" i="10"/>
  <c r="L47" i="10"/>
  <c r="O54" i="10"/>
  <c r="K55" i="10"/>
  <c r="M57" i="10"/>
  <c r="P57" i="10"/>
  <c r="L60" i="10"/>
  <c r="P60" i="10"/>
  <c r="P66" i="10"/>
  <c r="L67" i="10"/>
  <c r="N68" i="10"/>
  <c r="P73" i="10"/>
  <c r="N78" i="10"/>
  <c r="N79" i="10"/>
  <c r="N19" i="10"/>
  <c r="N31" i="10"/>
  <c r="N35" i="10"/>
  <c r="M96" i="10"/>
  <c r="M91" i="10"/>
  <c r="M87" i="10"/>
  <c r="M83" i="10"/>
  <c r="M80" i="10"/>
  <c r="M78" i="10"/>
  <c r="M76" i="10"/>
  <c r="M74" i="10"/>
  <c r="M97" i="10"/>
  <c r="M90" i="10"/>
  <c r="M86" i="10"/>
  <c r="M82" i="10"/>
  <c r="M98" i="10"/>
  <c r="M94" i="10"/>
  <c r="M93" i="10"/>
  <c r="M89" i="10"/>
  <c r="M85" i="10"/>
  <c r="M81" i="10"/>
  <c r="M79" i="10"/>
  <c r="M77" i="10"/>
  <c r="M75" i="10"/>
  <c r="M95" i="10"/>
  <c r="M92" i="10"/>
  <c r="M73" i="10"/>
  <c r="M70" i="10"/>
  <c r="M69" i="10"/>
  <c r="M66" i="10"/>
  <c r="M65" i="10"/>
  <c r="M62" i="10"/>
  <c r="M61" i="10"/>
  <c r="M58" i="10"/>
  <c r="M84" i="10"/>
  <c r="M72" i="10"/>
  <c r="M71" i="10"/>
  <c r="M68" i="10"/>
  <c r="M67" i="10"/>
  <c r="M64" i="10"/>
  <c r="M63" i="10"/>
  <c r="M60" i="10"/>
  <c r="M59" i="10"/>
  <c r="M55" i="10"/>
  <c r="M51" i="10"/>
  <c r="M47" i="10"/>
  <c r="N16" i="10"/>
  <c r="M17" i="10"/>
  <c r="O18" i="10"/>
  <c r="K19" i="10"/>
  <c r="N20" i="10"/>
  <c r="L20" i="10"/>
  <c r="M21" i="10"/>
  <c r="O22" i="10"/>
  <c r="K23" i="10"/>
  <c r="P23" i="10"/>
  <c r="N24" i="10"/>
  <c r="L24" i="10"/>
  <c r="M25" i="10"/>
  <c r="O26" i="10"/>
  <c r="K27" i="10"/>
  <c r="P27" i="10"/>
  <c r="N28" i="10"/>
  <c r="L28" i="10"/>
  <c r="M29" i="10"/>
  <c r="O30" i="10"/>
  <c r="K31" i="10"/>
  <c r="P31" i="10"/>
  <c r="N32" i="10"/>
  <c r="L32" i="10"/>
  <c r="N34" i="10"/>
  <c r="M34" i="10"/>
  <c r="K35" i="10"/>
  <c r="N38" i="10"/>
  <c r="O38" i="10"/>
  <c r="N39" i="10"/>
  <c r="O39" i="10"/>
  <c r="N40" i="10"/>
  <c r="O40" i="10"/>
  <c r="N41" i="10"/>
  <c r="O41" i="10"/>
  <c r="N42" i="10"/>
  <c r="O42" i="10"/>
  <c r="N43" i="10"/>
  <c r="O43" i="10"/>
  <c r="N44" i="10"/>
  <c r="O44" i="10"/>
  <c r="N45" i="10"/>
  <c r="O45" i="10"/>
  <c r="P46" i="10"/>
  <c r="N47" i="10"/>
  <c r="K48" i="10"/>
  <c r="O48" i="10"/>
  <c r="M50" i="10"/>
  <c r="K50" i="10"/>
  <c r="L51" i="10"/>
  <c r="M56" i="10"/>
  <c r="P62" i="10"/>
  <c r="L63" i="10"/>
  <c r="N64" i="10"/>
  <c r="P69" i="10"/>
  <c r="L72" i="10"/>
  <c r="P72" i="10"/>
  <c r="P77" i="10"/>
  <c r="K83" i="10"/>
  <c r="O83" i="10"/>
  <c r="P91" i="10"/>
  <c r="N92" i="10"/>
  <c r="N46" i="10"/>
  <c r="N50" i="10"/>
  <c r="N54" i="10"/>
  <c r="K58" i="10"/>
  <c r="O58" i="10"/>
  <c r="N59" i="10"/>
  <c r="K62" i="10"/>
  <c r="O62" i="10"/>
  <c r="N63" i="10"/>
  <c r="K66" i="10"/>
  <c r="O66" i="10"/>
  <c r="N67" i="10"/>
  <c r="K70" i="10"/>
  <c r="O70" i="10"/>
  <c r="N71" i="10"/>
  <c r="K74" i="10"/>
  <c r="O74" i="10"/>
  <c r="L76" i="10"/>
  <c r="P76" i="10"/>
  <c r="L80" i="10"/>
  <c r="P80" i="10"/>
  <c r="N88" i="10"/>
  <c r="N49" i="10"/>
  <c r="N53" i="10"/>
  <c r="N57" i="10"/>
  <c r="L58" i="10"/>
  <c r="L62" i="10"/>
  <c r="L66" i="10"/>
  <c r="L70" i="10"/>
  <c r="L74" i="10"/>
  <c r="P75" i="10"/>
  <c r="N77" i="10"/>
  <c r="K78" i="10"/>
  <c r="O78" i="10"/>
  <c r="P79" i="10"/>
  <c r="N84" i="10"/>
  <c r="K91" i="10"/>
  <c r="O91" i="10"/>
  <c r="K97" i="10"/>
  <c r="O97" i="10"/>
  <c r="N48" i="10"/>
  <c r="N52" i="10"/>
  <c r="N56" i="10"/>
  <c r="O57" i="10"/>
  <c r="K60" i="10"/>
  <c r="O60" i="10"/>
  <c r="N61" i="10"/>
  <c r="K64" i="10"/>
  <c r="O64" i="10"/>
  <c r="N65" i="10"/>
  <c r="K68" i="10"/>
  <c r="O68" i="10"/>
  <c r="N69" i="10"/>
  <c r="K72" i="10"/>
  <c r="O72" i="10"/>
  <c r="N73" i="10"/>
  <c r="L78" i="10"/>
  <c r="P78" i="10"/>
  <c r="K87" i="10"/>
  <c r="O87" i="10"/>
  <c r="N96" i="10"/>
  <c r="N81" i="10"/>
  <c r="K84" i="10"/>
  <c r="O84" i="10"/>
  <c r="N85" i="10"/>
  <c r="K88" i="10"/>
  <c r="O88" i="10"/>
  <c r="N89" i="10"/>
  <c r="K92" i="10"/>
  <c r="O92" i="10"/>
  <c r="N93" i="10"/>
  <c r="N95" i="10"/>
  <c r="K96" i="10"/>
  <c r="O96" i="10"/>
  <c r="N99" i="10"/>
  <c r="K59" i="10"/>
  <c r="O59" i="10"/>
  <c r="K61" i="10"/>
  <c r="O61" i="10"/>
  <c r="K63" i="10"/>
  <c r="O63" i="10"/>
  <c r="K65" i="10"/>
  <c r="O65" i="10"/>
  <c r="K67" i="10"/>
  <c r="O67" i="10"/>
  <c r="K69" i="10"/>
  <c r="O69" i="10"/>
  <c r="K71" i="10"/>
  <c r="O71" i="10"/>
  <c r="K73" i="10"/>
  <c r="O73" i="10"/>
  <c r="K75" i="10"/>
  <c r="O75" i="10"/>
  <c r="K77" i="10"/>
  <c r="O77" i="10"/>
  <c r="K79" i="10"/>
  <c r="O79" i="10"/>
  <c r="K81" i="10"/>
  <c r="O81" i="10"/>
  <c r="N82" i="10"/>
  <c r="K85" i="10"/>
  <c r="O85" i="10"/>
  <c r="N86" i="10"/>
  <c r="K89" i="10"/>
  <c r="O89" i="10"/>
  <c r="N90" i="10"/>
  <c r="K93" i="10"/>
  <c r="O93" i="10"/>
  <c r="N94" i="10"/>
  <c r="K95" i="10"/>
  <c r="O95" i="10"/>
  <c r="N98" i="10"/>
  <c r="K99" i="10"/>
  <c r="O99" i="10"/>
  <c r="K82" i="10"/>
  <c r="O82" i="10"/>
  <c r="N83" i="10"/>
  <c r="K86" i="10"/>
  <c r="O86" i="10"/>
  <c r="N87" i="10"/>
  <c r="K90" i="10"/>
  <c r="O90" i="10"/>
  <c r="N91" i="10"/>
  <c r="K94" i="10"/>
  <c r="O94" i="10"/>
  <c r="N97" i="10"/>
  <c r="K98" i="10"/>
  <c r="O98" i="10"/>
  <c r="L99" i="10"/>
  <c r="P99" i="10"/>
</calcChain>
</file>

<file path=xl/sharedStrings.xml><?xml version="1.0" encoding="utf-8"?>
<sst xmlns="http://schemas.openxmlformats.org/spreadsheetml/2006/main" count="563" uniqueCount="353">
  <si>
    <t>-</t>
  </si>
  <si>
    <t>Q1</t>
  </si>
  <si>
    <t>Q2</t>
  </si>
  <si>
    <t>Q3</t>
  </si>
  <si>
    <t>Q4</t>
  </si>
  <si>
    <t>Year</t>
  </si>
  <si>
    <t xml:space="preserve">- in % as against the corresponding period of the previous year - </t>
  </si>
  <si>
    <t>Unadjusted series</t>
  </si>
  <si>
    <t xml:space="preserve">- in % as against the previous quarter - </t>
  </si>
  <si>
    <t>Period</t>
  </si>
  <si>
    <t>Net taxes on products</t>
  </si>
  <si>
    <t>Gross domestic product</t>
  </si>
  <si>
    <t>Contribution to the nominal value of GDP - %</t>
  </si>
  <si>
    <t>Contribution to the growth rate of GDP - %</t>
  </si>
  <si>
    <t>First half of the year</t>
  </si>
  <si>
    <t xml:space="preserve">   Agriculture, forestry and fishing</t>
  </si>
  <si>
    <t xml:space="preserve">   Construction</t>
  </si>
  <si>
    <t xml:space="preserve">   Information and communication</t>
  </si>
  <si>
    <t xml:space="preserve">   Financial intermediation and insurance</t>
  </si>
  <si>
    <t xml:space="preserve">   Real estate activities</t>
  </si>
  <si>
    <t>Gross value added</t>
  </si>
  <si>
    <t xml:space="preserve">   Minning and quarrying; manufacturing;
   electricity, gas, steam and air conditioning
   production and supply; water supply;
   sewerage, waste management and
   decontamination activities</t>
  </si>
  <si>
    <t xml:space="preserve">   Wholesale and retail; repair of motor vehicles
   and motorcycles; transport and storage;
   hotels and restaurants</t>
  </si>
  <si>
    <t xml:space="preserve">   Public administration and defence; social 
   insurance of public sector; education; health
   and social assistance</t>
  </si>
  <si>
    <t xml:space="preserve">   Shows, culture and recreation activities; repair
   of households goods and other services</t>
  </si>
  <si>
    <t xml:space="preserve">   Professional, scientific and technical
   activities; activities of administrative services
   and support services</t>
  </si>
  <si>
    <t>Total final consumption</t>
  </si>
  <si>
    <t xml:space="preserve">    Actual individual consumption of households</t>
  </si>
  <si>
    <t xml:space="preserve">       Final consumption expenditure of households</t>
  </si>
  <si>
    <t xml:space="preserve">       Final consumption expenditure of Non-profit
       institutions serving households</t>
  </si>
  <si>
    <t xml:space="preserve">       Individual final consumption expenditure
       of General government</t>
  </si>
  <si>
    <t xml:space="preserve">    Collective final consumption expenditure
    of General government</t>
  </si>
  <si>
    <t>Gross fixed capital formation</t>
  </si>
  <si>
    <t>Change in inventories</t>
  </si>
  <si>
    <t>Net export</t>
  </si>
  <si>
    <t xml:space="preserve">    Export of goods and services</t>
  </si>
  <si>
    <t xml:space="preserve">    Import of goods and services</t>
  </si>
  <si>
    <t xml:space="preserve">   Wholesale and retail; repair of motor
    vehicles and motorcycles; transport and
    storage; hotels and restaurants</t>
  </si>
  <si>
    <t xml:space="preserve">   Shows, culture and recreation activities;
   repair of households goods and other
   services</t>
  </si>
  <si>
    <t xml:space="preserve">       Final consumption expenditure of
       households</t>
  </si>
  <si>
    <t xml:space="preserve">       Final consumption expenditure of
       Non-profit institutions serving households</t>
  </si>
  <si>
    <t xml:space="preserve">  - unadjusted series - </t>
  </si>
  <si>
    <t>Milions RON current prices</t>
  </si>
  <si>
    <t>Final consumption</t>
  </si>
  <si>
    <t>Gross capital formation</t>
  </si>
  <si>
    <t xml:space="preserve">of which: </t>
  </si>
  <si>
    <t xml:space="preserve">   Export of goods and services</t>
  </si>
  <si>
    <t xml:space="preserve">   Import of goods and services</t>
  </si>
  <si>
    <t>1) Represents the difference between taxes on product due to the State Budget (VAT, excise duties, other taxes) and product subsidies paid from the State Budget.</t>
  </si>
  <si>
    <t>2) Comprises: expenditure of population households for purchasing goods and services in view to meet their members needs,  the expenditure for individual consumption of public administration (education, health, social security and social activities, culture,  sport, leisure activities, collection of household waste) and the expenditure for individual consumption of non-profit institutions serving households (religious organisations, trade unions, political parties, unions, foundations, cultural and sport associations).</t>
  </si>
  <si>
    <t>3) Comprises the expenditure for collective consumption of public administration (general public services, national defence and territory security, public order and security, legislative and regulatory activities, research &amp; development, etc.).</t>
  </si>
  <si>
    <r>
      <t>Net taxes on products</t>
    </r>
    <r>
      <rPr>
        <vertAlign val="superscript"/>
        <sz val="9"/>
        <rFont val="Calibri"/>
        <family val="2"/>
      </rPr>
      <t xml:space="preserve"> 1)</t>
    </r>
  </si>
  <si>
    <r>
      <t xml:space="preserve">    Actual individual consumption of households  </t>
    </r>
    <r>
      <rPr>
        <vertAlign val="superscript"/>
        <sz val="9"/>
        <rFont val="Calibri"/>
        <family val="2"/>
      </rPr>
      <t>2)</t>
    </r>
  </si>
  <si>
    <t xml:space="preserve">   Minning and quarrying; manufacturing; electricity,
   gas, steam and air conditioning production and
   supply; water supply; sewerage, waste
   management and decontamination activities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</si>
  <si>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</si>
  <si>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</si>
  <si>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Final consumption expenditure of Non-profit 
       institutions serving households</t>
  </si>
  <si>
    <t xml:space="preserve">       Individual final consumption expenditure of
       General government</t>
  </si>
  <si>
    <r>
      <t xml:space="preserve">    Collective final consumption expenditure of
    General government </t>
    </r>
    <r>
      <rPr>
        <vertAlign val="superscript"/>
        <sz val="9"/>
        <rFont val="Calibri"/>
        <family val="2"/>
      </rPr>
      <t>3)</t>
    </r>
  </si>
  <si>
    <t xml:space="preserve">  - seasonally adjusted series - </t>
  </si>
  <si>
    <t xml:space="preserve">    Statistical discrepancy</t>
  </si>
  <si>
    <t xml:space="preserve">   Minning and quarrying; manufacturing; electricity, 
   gas, steam and air conditioning production and
   supply; water supply; sewerage, waste
   management and decontamination activities</t>
  </si>
  <si>
    <t xml:space="preserve">       Individual final consumption expenditure of 
       General government</t>
  </si>
  <si>
    <t>Millions RON, current prices</t>
  </si>
  <si>
    <t xml:space="preserve">In % as against the previous quarter  </t>
  </si>
  <si>
    <t>In % as against the corresponding period of the previous year</t>
  </si>
  <si>
    <t>First half of year</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</si>
  <si>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</si>
  <si>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</si>
  <si>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</si>
  <si>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</si>
  <si>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</si>
  <si>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</si>
  <si>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</si>
  <si>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</si>
  <si>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</si>
  <si>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</si>
  <si>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</si>
  <si>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</si>
  <si>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</si>
  <si>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</si>
  <si>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</si>
  <si>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</si>
  <si>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</si>
  <si>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</si>
  <si>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</si>
  <si>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</si>
  <si>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</si>
  <si>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</si>
  <si>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</si>
  <si>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</si>
  <si>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</si>
  <si>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</si>
  <si>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</si>
  <si>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</si>
  <si>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</si>
  <si>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</si>
  <si>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</si>
  <si>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</si>
  <si>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</si>
  <si>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</si>
  <si>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</si>
  <si>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</si>
  <si>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</si>
  <si>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</si>
  <si>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</si>
  <si>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</si>
  <si>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</si>
  <si>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</si>
  <si>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</si>
  <si>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</si>
  <si>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</si>
  <si>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</si>
  <si>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</si>
  <si>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</si>
  <si>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</si>
  <si>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</si>
  <si>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</si>
  <si>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</si>
  <si>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</si>
  <si>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</si>
  <si>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</si>
  <si>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</si>
  <si>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</si>
  <si>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</si>
  <si>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</si>
  <si>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</si>
  <si>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</si>
  <si>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</si>
  <si>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</si>
  <si>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</si>
  <si>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</si>
  <si>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</si>
  <si>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</si>
  <si>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</si>
  <si>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</si>
  <si>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</si>
  <si>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</si>
  <si>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</si>
  <si>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</si>
  <si>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</si>
  <si>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</si>
  <si>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</si>
  <si>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</si>
  <si>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</si>
  <si>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</si>
  <si>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</si>
  <si>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</si>
  <si>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</si>
  <si>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</si>
  <si>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</si>
  <si>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</si>
  <si>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</si>
  <si>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</si>
  <si>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</si>
  <si>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</si>
  <si>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</si>
  <si>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</si>
  <si>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2022T4</t>
  </si>
  <si>
    <t>2023T1</t>
  </si>
  <si>
    <t>2023T2</t>
  </si>
  <si>
    <t>Grafic 1:Produsul intern brut trimestrial al Romaniei, in perioada 2000-2022 (date ajustate sezonier)
             (media trimestriala a anului 2000=100)</t>
  </si>
  <si>
    <t>Perioada</t>
  </si>
  <si>
    <t>0101L SA_ESA2010 Questionnaire 0101 - Gross value added at basic prices and gross domestic product at market prices</t>
  </si>
  <si>
    <t>Agricultura</t>
  </si>
  <si>
    <t>Industrie</t>
  </si>
  <si>
    <t>Constructii</t>
  </si>
  <si>
    <t>Servicii</t>
  </si>
  <si>
    <t>Impozite nete pe produs</t>
  </si>
  <si>
    <t>Produs intern brut</t>
  </si>
  <si>
    <t>Produs Intern Brut</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</si>
  <si>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</si>
  <si>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</si>
  <si>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</si>
  <si>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</si>
  <si>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</si>
  <si>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</si>
  <si>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</si>
  <si>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</si>
  <si>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</si>
  <si>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</si>
  <si>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</si>
  <si>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</si>
  <si>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</si>
  <si>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</si>
  <si>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</si>
  <si>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</si>
  <si>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</si>
  <si>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</si>
  <si>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</si>
  <si>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</si>
  <si>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</si>
  <si>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</si>
  <si>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</si>
  <si>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</si>
  <si>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</si>
  <si>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</si>
  <si>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</si>
  <si>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</si>
  <si>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</si>
  <si>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</si>
  <si>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</si>
  <si>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</si>
  <si>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</si>
  <si>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</si>
  <si>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</si>
  <si>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</si>
  <si>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</si>
  <si>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</si>
  <si>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</si>
  <si>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</si>
  <si>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</si>
  <si>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</si>
  <si>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</si>
  <si>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</si>
  <si>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</si>
  <si>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</si>
  <si>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</si>
  <si>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</si>
  <si>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</si>
  <si>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</si>
  <si>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</si>
  <si>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</si>
  <si>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</si>
  <si>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</si>
  <si>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</si>
  <si>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</si>
  <si>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</si>
  <si>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</si>
  <si>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</si>
  <si>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</si>
  <si>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</si>
  <si>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</si>
  <si>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</si>
  <si>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</si>
  <si>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</si>
  <si>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</si>
  <si>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</si>
  <si>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</si>
  <si>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</si>
  <si>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</si>
  <si>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</si>
  <si>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</si>
  <si>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</si>
  <si>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</si>
  <si>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</si>
  <si>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</si>
  <si>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</si>
  <si>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</si>
  <si>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</si>
  <si>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</si>
  <si>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</si>
  <si>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</si>
  <si>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</si>
  <si>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</si>
  <si>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</si>
  <si>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</si>
  <si>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</si>
  <si>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</si>
  <si>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</si>
  <si>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</si>
  <si>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</si>
  <si>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</si>
  <si>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</si>
  <si>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</si>
  <si>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Unadjusted series by method</t>
  </si>
  <si>
    <t xml:space="preserve">chain-linked volume technique </t>
  </si>
  <si>
    <t xml:space="preserve"> -</t>
  </si>
  <si>
    <t>- volume indices - % as compared to previous quarter -</t>
  </si>
  <si>
    <t>- volume indices - % as compared to the same quarter from previous year -</t>
  </si>
  <si>
    <t>- volume indices - % compared to the average of 2020 -</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</si>
  <si>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</si>
  <si>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</si>
  <si>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</si>
  <si>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</si>
  <si>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</si>
  <si>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</si>
  <si>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</si>
  <si>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</si>
  <si>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</si>
  <si>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</si>
  <si>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</si>
  <si>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</si>
  <si>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</si>
  <si>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</si>
  <si>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</si>
  <si>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</si>
  <si>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</si>
  <si>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</si>
  <si>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</si>
  <si>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</si>
  <si>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</si>
  <si>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</si>
  <si>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</si>
  <si>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</si>
  <si>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</si>
  <si>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</si>
  <si>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</si>
  <si>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</si>
  <si>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</si>
  <si>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</si>
  <si>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</si>
  <si>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</si>
  <si>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</si>
  <si>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</si>
  <si>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</si>
  <si>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</si>
  <si>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</si>
  <si>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</si>
  <si>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</si>
  <si>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</si>
  <si>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</si>
  <si>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</si>
  <si>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</si>
  <si>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</si>
  <si>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</si>
  <si>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</si>
  <si>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</si>
  <si>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</si>
  <si>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</si>
  <si>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</si>
  <si>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</si>
  <si>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</si>
  <si>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</si>
  <si>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</si>
  <si>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</si>
  <si>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</si>
  <si>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</si>
  <si>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</si>
  <si>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r>
      <t>with reference year 2020</t>
    </r>
    <r>
      <rPr>
        <b/>
        <vertAlign val="superscript"/>
        <sz val="9"/>
        <rFont val="Calibri"/>
        <family val="2"/>
      </rPr>
      <t>*)</t>
    </r>
  </si>
  <si>
    <r>
      <t>Seasonally adjusted series</t>
    </r>
    <r>
      <rPr>
        <b/>
        <vertAlign val="superscript"/>
        <sz val="9"/>
        <rFont val="Calibri"/>
        <family val="2"/>
      </rPr>
      <t>**)</t>
    </r>
  </si>
  <si>
    <r>
      <rPr>
        <vertAlign val="superscript"/>
        <sz val="9"/>
        <rFont val="Calibri"/>
        <family val="2"/>
      </rPr>
      <t>*)</t>
    </r>
    <r>
      <rPr>
        <sz val="9"/>
        <rFont val="Calibri"/>
        <family val="2"/>
      </rPr>
      <t xml:space="preserve"> see the methodological details on page 4, point IV</t>
    </r>
  </si>
  <si>
    <r>
      <rPr>
        <vertAlign val="superscript"/>
        <sz val="9"/>
        <rFont val="Calibri"/>
        <family val="2"/>
      </rPr>
      <t>**)</t>
    </r>
    <r>
      <rPr>
        <sz val="9"/>
        <rFont val="Calibri"/>
        <family val="2"/>
      </rPr>
      <t xml:space="preserve"> seasonal adjustement based on  unadjusted series expressed in chain-linked volume technique with ref. year 2020</t>
    </r>
  </si>
  <si>
    <t xml:space="preserve">   </t>
  </si>
  <si>
    <t xml:space="preserve">                                                  Tabel 1: The evolution of quarterly Gross Domestic Product </t>
  </si>
  <si>
    <t xml:space="preserve">Graph 1: Quarterly Gross Domestic Product of Romania, in the period 2010-2025 (seasonally adjusted series)
            </t>
  </si>
  <si>
    <t>2024Q3</t>
  </si>
  <si>
    <t>2024Q4</t>
  </si>
  <si>
    <t>2025Q2</t>
  </si>
  <si>
    <t>2025Q1</t>
  </si>
  <si>
    <t>Table 2: GDP, in the first half of year 2025 - seasonally adjusted series</t>
  </si>
  <si>
    <t>Table 3: GDP, in the first half of year 2025 - unadjusted series</t>
  </si>
  <si>
    <t>Tabel 4: The contribution of GDP resources to the nominal value and growth rate of GDP,
                 in Q2 and in the first half of 2025</t>
  </si>
  <si>
    <t>Tabel 5: The contribution of GDP expenditure to the nominal value and growth rate of GDP, 
                 in Q2 and in the first half of 2025</t>
  </si>
  <si>
    <t>Tabel 6: GROSS DOMESTIC PRODUCT BY RESOURCES AND USES, IN Q2 2025</t>
  </si>
  <si>
    <t>Volume indices
 – în % as against Q2 2024</t>
  </si>
  <si>
    <t>Price indices
 – în % as against Q2 2024</t>
  </si>
  <si>
    <t>Volume indices
 – în % as against Q1 2025</t>
  </si>
  <si>
    <t>Price indices
 – în % as against Q1 2025</t>
  </si>
  <si>
    <t>Tabel 7: GROSS DOMESTIC PRODUCT BY RESOURCES AND USES, IN Q2 2025</t>
  </si>
  <si>
    <t>Tabel 8: GROSS DOMESTIC PRODUCT BY RESOURCES AND USES, IN THE FIRST HALF OF 2025</t>
  </si>
  <si>
    <t>Volume indices
 – în % as against the first half of 2024</t>
  </si>
  <si>
    <t>Price indices
 – în % as against the first half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</si>
</sst>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font>
    <font>
      <sz val="10"/>
      <name val="Arial"/>
      <family val="2"/>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
      <sz val="10"/>
      <color rgb="FFFF0000"/>
      <name val="Calibri"/>
      <family val="2"/>
    </font>
    <font>
      <sz val="10"/>
      <color theme="1"/>
      <name val="Calibri"/>
      <family val="2"/>
    </font>
    <font>
      <b/>
      <sz val="9"/>
      <name val="Calibri"/>
      <family val="2"/>
      <scheme val="minor"/>
    </font>
    <font>
      <b/>
      <vertAlign val="superscript"/>
      <sz val="9"/>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4" fillId="0" borderId="0"/>
    <xf numFmtId="0" fontId="3" fillId="0" borderId="0"/>
    <xf numFmtId="0" fontId="1" fillId="0" borderId="0"/>
    <xf numFmtId="0" fontId="1" fillId="0" borderId="0"/>
    <xf numFmtId="0" fontId="1" fillId="0" borderId="0"/>
  </cellStyleXfs>
  <cellXfs count="222">
    <xf numFmtId="0" fontId="0" fillId="0" borderId="0" xfId="0"/>
    <xf numFmtId="0" fontId="6" fillId="0" borderId="0" xfId="0" applyFont="1"/>
    <xf numFmtId="0" fontId="6" fillId="0" borderId="0" xfId="0" applyFont="1" applyBorder="1"/>
    <xf numFmtId="0" fontId="8" fillId="0" borderId="11" xfId="0" applyFont="1" applyBorder="1" applyAlignment="1">
      <alignment horizontal="right" wrapText="1" indent="2"/>
    </xf>
    <xf numFmtId="164" fontId="6" fillId="0" borderId="0" xfId="0" applyNumberFormat="1" applyFont="1"/>
    <xf numFmtId="0" fontId="8" fillId="0" borderId="0" xfId="0" applyFont="1" applyBorder="1"/>
    <xf numFmtId="0" fontId="8" fillId="0" borderId="0" xfId="0" applyFont="1"/>
    <xf numFmtId="164" fontId="8" fillId="0" borderId="0" xfId="0" applyNumberFormat="1" applyFont="1" applyBorder="1"/>
    <xf numFmtId="0" fontId="8" fillId="0" borderId="11" xfId="0" applyFont="1" applyFill="1" applyBorder="1" applyAlignment="1">
      <alignment horizontal="right" wrapText="1" indent="2"/>
    </xf>
    <xf numFmtId="0" fontId="8" fillId="0" borderId="0" xfId="0" applyFont="1" applyFill="1" applyBorder="1"/>
    <xf numFmtId="164" fontId="8" fillId="0" borderId="0" xfId="0" applyNumberFormat="1" applyFont="1" applyFill="1" applyBorder="1"/>
    <xf numFmtId="0" fontId="8" fillId="0" borderId="16" xfId="0" applyFont="1" applyBorder="1"/>
    <xf numFmtId="0" fontId="6" fillId="0" borderId="12" xfId="0" applyFont="1" applyBorder="1"/>
    <xf numFmtId="164" fontId="8" fillId="0" borderId="16" xfId="0" applyNumberFormat="1" applyFont="1" applyFill="1" applyBorder="1" applyAlignment="1">
      <alignment vertical="justify" wrapText="1"/>
    </xf>
    <xf numFmtId="0" fontId="8" fillId="2" borderId="17" xfId="0" applyFont="1" applyFill="1" applyBorder="1"/>
    <xf numFmtId="0" fontId="7" fillId="2" borderId="16" xfId="0" applyFont="1" applyFill="1" applyBorder="1"/>
    <xf numFmtId="0" fontId="6" fillId="2" borderId="15" xfId="0" applyFont="1" applyFill="1" applyBorder="1"/>
    <xf numFmtId="0" fontId="6" fillId="0" borderId="17" xfId="0" applyFont="1" applyBorder="1"/>
    <xf numFmtId="0" fontId="5" fillId="0" borderId="3" xfId="0" applyFont="1" applyBorder="1" applyAlignment="1">
      <alignment horizontal="center" vertical="justify"/>
    </xf>
    <xf numFmtId="0" fontId="6" fillId="0" borderId="18" xfId="0" applyFont="1" applyBorder="1"/>
    <xf numFmtId="0" fontId="5" fillId="0" borderId="19" xfId="0" applyFont="1" applyBorder="1" applyAlignment="1">
      <alignment horizontal="center" vertical="center"/>
    </xf>
    <xf numFmtId="0" fontId="6" fillId="0" borderId="16" xfId="0" applyFont="1" applyBorder="1"/>
    <xf numFmtId="164" fontId="5" fillId="0" borderId="20" xfId="0" applyNumberFormat="1" applyFont="1" applyBorder="1" applyAlignment="1">
      <alignment horizontal="right" vertical="center" indent="2"/>
    </xf>
    <xf numFmtId="164" fontId="5" fillId="0" borderId="12" xfId="0" applyNumberFormat="1" applyFont="1" applyBorder="1" applyAlignment="1">
      <alignment horizontal="right" vertical="center" indent="2"/>
    </xf>
    <xf numFmtId="164" fontId="5" fillId="0" borderId="16" xfId="0" applyNumberFormat="1" applyFont="1" applyFill="1" applyBorder="1" applyAlignment="1">
      <alignment vertical="justify"/>
    </xf>
    <xf numFmtId="164" fontId="6" fillId="0" borderId="16" xfId="0" applyNumberFormat="1" applyFont="1" applyFill="1" applyBorder="1" applyAlignment="1">
      <alignment vertical="justify" wrapText="1"/>
    </xf>
    <xf numFmtId="164" fontId="6" fillId="0" borderId="16" xfId="0" applyNumberFormat="1" applyFont="1" applyFill="1" applyBorder="1" applyAlignment="1">
      <alignment vertical="justify"/>
    </xf>
    <xf numFmtId="0" fontId="6" fillId="2" borderId="17" xfId="0" applyFont="1" applyFill="1" applyBorder="1"/>
    <xf numFmtId="0" fontId="5" fillId="2" borderId="16" xfId="0" applyFont="1" applyFill="1" applyBorder="1"/>
    <xf numFmtId="0" fontId="6" fillId="2" borderId="18" xfId="0" applyFont="1" applyFill="1" applyBorder="1"/>
    <xf numFmtId="164" fontId="6" fillId="2" borderId="23" xfId="0" applyNumberFormat="1" applyFont="1" applyFill="1" applyBorder="1" applyAlignment="1">
      <alignment horizontal="right" indent="2"/>
    </xf>
    <xf numFmtId="164" fontId="6" fillId="2" borderId="15" xfId="0" applyNumberFormat="1" applyFont="1" applyFill="1" applyBorder="1" applyAlignment="1">
      <alignment horizontal="right" indent="2"/>
    </xf>
    <xf numFmtId="0" fontId="7" fillId="0" borderId="16" xfId="0" applyFont="1" applyBorder="1"/>
    <xf numFmtId="0" fontId="5" fillId="0" borderId="12" xfId="0" applyFont="1" applyBorder="1" applyAlignment="1">
      <alignment horizontal="center" vertical="center"/>
    </xf>
    <xf numFmtId="0" fontId="6" fillId="0" borderId="22" xfId="0" applyFont="1" applyBorder="1"/>
    <xf numFmtId="0" fontId="6" fillId="0" borderId="21" xfId="0" applyFont="1" applyBorder="1"/>
    <xf numFmtId="0" fontId="5" fillId="0" borderId="20" xfId="0" applyFont="1" applyBorder="1" applyAlignment="1">
      <alignment horizontal="center" vertical="center"/>
    </xf>
    <xf numFmtId="0" fontId="6" fillId="0" borderId="19" xfId="0" applyFont="1" applyBorder="1"/>
    <xf numFmtId="0" fontId="5" fillId="0" borderId="0" xfId="0" applyFont="1"/>
    <xf numFmtId="164" fontId="8" fillId="0" borderId="7" xfId="0" applyNumberFormat="1" applyFont="1" applyFill="1" applyBorder="1" applyAlignment="1">
      <alignment vertical="justify"/>
    </xf>
    <xf numFmtId="164" fontId="8" fillId="0" borderId="7" xfId="0" applyNumberFormat="1" applyFont="1" applyFill="1" applyBorder="1" applyAlignment="1">
      <alignment vertical="justify" wrapText="1"/>
    </xf>
    <xf numFmtId="0" fontId="7" fillId="0" borderId="0" xfId="3" applyFont="1" applyAlignment="1">
      <alignment horizontal="right"/>
    </xf>
    <xf numFmtId="0" fontId="8" fillId="0" borderId="19" xfId="3" applyFont="1" applyBorder="1" applyAlignment="1">
      <alignment vertical="top" wrapText="1"/>
    </xf>
    <xf numFmtId="0" fontId="8" fillId="0" borderId="28" xfId="3" applyFont="1" applyBorder="1" applyAlignment="1">
      <alignment horizontal="center" vertical="top" wrapText="1"/>
    </xf>
    <xf numFmtId="0" fontId="8" fillId="0" borderId="29" xfId="3" applyFont="1" applyBorder="1" applyAlignment="1">
      <alignment horizontal="center" vertical="top" wrapText="1"/>
    </xf>
    <xf numFmtId="0" fontId="8" fillId="0" borderId="20" xfId="0" applyFont="1" applyBorder="1" applyAlignment="1">
      <alignment vertical="top" wrapText="1"/>
    </xf>
    <xf numFmtId="0" fontId="8" fillId="0" borderId="30" xfId="0" applyFont="1" applyBorder="1" applyAlignment="1">
      <alignment horizontal="right" wrapText="1" indent="2"/>
    </xf>
    <xf numFmtId="164" fontId="8" fillId="0" borderId="7" xfId="3" applyNumberFormat="1" applyFont="1" applyFill="1" applyBorder="1" applyAlignment="1">
      <alignment vertical="justify"/>
    </xf>
    <xf numFmtId="164" fontId="8" fillId="0" borderId="7" xfId="3" applyNumberFormat="1" applyFont="1" applyFill="1" applyBorder="1" applyAlignment="1">
      <alignment vertical="justify" wrapText="1"/>
    </xf>
    <xf numFmtId="0" fontId="9" fillId="0" borderId="20" xfId="3" applyFont="1" applyBorder="1" applyAlignment="1">
      <alignment horizontal="left" wrapText="1" indent="1"/>
    </xf>
    <xf numFmtId="0" fontId="8" fillId="0" borderId="20" xfId="3" applyFont="1" applyBorder="1" applyAlignment="1">
      <alignment horizontal="left" wrapText="1" indent="1"/>
    </xf>
    <xf numFmtId="0" fontId="10" fillId="0" borderId="20" xfId="3" applyFont="1" applyBorder="1" applyAlignment="1">
      <alignment horizontal="left" vertical="top" wrapText="1" indent="1"/>
    </xf>
    <xf numFmtId="0" fontId="9" fillId="0" borderId="20" xfId="3" applyFont="1" applyBorder="1" applyAlignment="1">
      <alignment wrapText="1"/>
    </xf>
    <xf numFmtId="0" fontId="8" fillId="0" borderId="20" xfId="3" applyFont="1" applyBorder="1" applyAlignment="1">
      <alignment horizontal="left" vertical="top" wrapText="1" indent="1"/>
    </xf>
    <xf numFmtId="164" fontId="8" fillId="0" borderId="7" xfId="3" applyNumberFormat="1" applyFont="1" applyFill="1" applyBorder="1"/>
    <xf numFmtId="164" fontId="8" fillId="0" borderId="7" xfId="3" applyNumberFormat="1" applyFont="1" applyFill="1" applyBorder="1" applyAlignment="1">
      <alignment wrapText="1"/>
    </xf>
    <xf numFmtId="0" fontId="9" fillId="0" borderId="20" xfId="3" applyFont="1" applyBorder="1" applyAlignment="1">
      <alignment horizontal="left" vertical="top" wrapText="1" indent="2"/>
    </xf>
    <xf numFmtId="0" fontId="8" fillId="0" borderId="20" xfId="3" applyFont="1" applyFill="1" applyBorder="1" applyAlignment="1">
      <alignment horizontal="left" vertical="top" wrapText="1" indent="1"/>
    </xf>
    <xf numFmtId="0" fontId="8" fillId="0" borderId="20" xfId="3" applyFont="1" applyBorder="1" applyAlignment="1">
      <alignment horizontal="left" vertical="top" wrapText="1" indent="2"/>
    </xf>
    <xf numFmtId="0" fontId="10" fillId="0" borderId="20" xfId="3" applyFont="1" applyBorder="1" applyAlignment="1">
      <alignment horizontal="left" vertical="top" wrapText="1" indent="2"/>
    </xf>
    <xf numFmtId="164" fontId="10" fillId="0" borderId="23" xfId="0" applyNumberFormat="1" applyFont="1" applyBorder="1" applyAlignment="1">
      <alignment horizontal="left" vertical="top" wrapText="1" indent="1"/>
    </xf>
    <xf numFmtId="164" fontId="8" fillId="0" borderId="13" xfId="0" applyNumberFormat="1" applyFont="1" applyBorder="1" applyAlignment="1">
      <alignment horizontal="right" wrapText="1" indent="2"/>
    </xf>
    <xf numFmtId="164" fontId="8" fillId="0" borderId="31" xfId="0" applyNumberFormat="1" applyFont="1" applyBorder="1" applyAlignment="1">
      <alignment horizontal="right" wrapText="1" indent="2"/>
    </xf>
    <xf numFmtId="0" fontId="8" fillId="0" borderId="0" xfId="3" applyFont="1" applyBorder="1"/>
    <xf numFmtId="0" fontId="7" fillId="2" borderId="32" xfId="3" applyFont="1" applyFill="1" applyBorder="1" applyAlignment="1">
      <alignment horizontal="left" vertical="center" wrapText="1" indent="1"/>
    </xf>
    <xf numFmtId="0" fontId="7" fillId="0" borderId="0" xfId="3" applyFont="1" applyBorder="1" applyAlignment="1">
      <alignment horizontal="right"/>
    </xf>
    <xf numFmtId="0" fontId="8" fillId="0" borderId="19" xfId="3" applyFont="1" applyFill="1" applyBorder="1" applyAlignment="1">
      <alignment vertical="top" wrapText="1"/>
    </xf>
    <xf numFmtId="0" fontId="8" fillId="0" borderId="20" xfId="0" applyFont="1" applyFill="1" applyBorder="1" applyAlignment="1">
      <alignment vertical="top" wrapText="1"/>
    </xf>
    <xf numFmtId="0" fontId="8" fillId="0" borderId="30" xfId="0" applyFont="1" applyFill="1" applyBorder="1" applyAlignment="1">
      <alignment horizontal="right" wrapText="1" indent="2"/>
    </xf>
    <xf numFmtId="0" fontId="8" fillId="0" borderId="20" xfId="3" applyFont="1" applyFill="1" applyBorder="1" applyAlignment="1">
      <alignment horizontal="left" wrapText="1" indent="1"/>
    </xf>
    <xf numFmtId="0" fontId="8" fillId="0" borderId="7" xfId="3" applyFont="1" applyBorder="1"/>
    <xf numFmtId="0" fontId="9" fillId="0" borderId="20" xfId="3" applyFont="1" applyFill="1" applyBorder="1" applyAlignment="1">
      <alignment wrapText="1"/>
    </xf>
    <xf numFmtId="0" fontId="8" fillId="0" borderId="20" xfId="3" applyFont="1" applyBorder="1"/>
    <xf numFmtId="164" fontId="10" fillId="0" borderId="23" xfId="0" applyNumberFormat="1" applyFont="1" applyFill="1" applyBorder="1" applyAlignment="1">
      <alignment horizontal="left" vertical="top" wrapText="1" indent="1"/>
    </xf>
    <xf numFmtId="164" fontId="8" fillId="0" borderId="13" xfId="0" applyNumberFormat="1" applyFont="1" applyFill="1" applyBorder="1" applyAlignment="1">
      <alignment horizontal="right" wrapText="1" indent="2"/>
    </xf>
    <xf numFmtId="164" fontId="8" fillId="0" borderId="31" xfId="0" applyNumberFormat="1" applyFont="1" applyFill="1" applyBorder="1" applyAlignment="1">
      <alignment horizontal="right" wrapText="1" indent="2"/>
    </xf>
    <xf numFmtId="0" fontId="8" fillId="0" borderId="0" xfId="3" applyFont="1" applyFill="1" applyBorder="1"/>
    <xf numFmtId="0" fontId="6" fillId="0" borderId="3" xfId="0" applyFont="1" applyBorder="1" applyAlignment="1">
      <alignment horizontal="center" vertical="justify"/>
    </xf>
    <xf numFmtId="0" fontId="6" fillId="0" borderId="21" xfId="0" applyFont="1" applyBorder="1" applyAlignment="1">
      <alignment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24" xfId="0" applyFont="1" applyBorder="1" applyAlignment="1">
      <alignment horizontal="right" vertical="center" indent="2"/>
    </xf>
    <xf numFmtId="0" fontId="6" fillId="2" borderId="23" xfId="0" applyFont="1" applyFill="1" applyBorder="1" applyAlignment="1">
      <alignment horizontal="right" indent="2"/>
    </xf>
    <xf numFmtId="0" fontId="6" fillId="2" borderId="15" xfId="0" applyFont="1" applyFill="1" applyBorder="1" applyAlignment="1">
      <alignment horizontal="right" indent="2"/>
    </xf>
    <xf numFmtId="0" fontId="5" fillId="0" borderId="19" xfId="0" applyFont="1" applyBorder="1" applyAlignment="1">
      <alignment horizontal="right" vertical="center" indent="2"/>
    </xf>
    <xf numFmtId="164" fontId="8" fillId="0" borderId="0" xfId="0" applyNumberFormat="1" applyFont="1"/>
    <xf numFmtId="0" fontId="16" fillId="0" borderId="0" xfId="0" applyFont="1"/>
    <xf numFmtId="4" fontId="6" fillId="0" borderId="0" xfId="0" applyNumberFormat="1" applyFont="1"/>
    <xf numFmtId="164" fontId="5" fillId="0" borderId="24" xfId="0" applyNumberFormat="1" applyFont="1" applyFill="1" applyBorder="1" applyAlignment="1">
      <alignment horizontal="center" vertical="justify"/>
    </xf>
    <xf numFmtId="164" fontId="5" fillId="0" borderId="15" xfId="0" applyNumberFormat="1" applyFont="1" applyFill="1" applyBorder="1" applyAlignment="1">
      <alignment horizontal="center" vertical="justify"/>
    </xf>
    <xf numFmtId="0" fontId="6" fillId="0" borderId="0" xfId="0" applyFont="1" applyAlignment="1">
      <alignment wrapText="1"/>
    </xf>
    <xf numFmtId="0" fontId="5" fillId="0" borderId="17" xfId="4" applyFont="1" applyFill="1" applyBorder="1" applyAlignment="1">
      <alignment vertical="center"/>
    </xf>
    <xf numFmtId="49" fontId="2" fillId="3" borderId="43" xfId="1" applyNumberFormat="1" applyFont="1" applyFill="1" applyBorder="1" applyAlignment="1" applyProtection="1">
      <alignment horizontal="center" vertical="center"/>
      <protection locked="0"/>
    </xf>
    <xf numFmtId="49" fontId="6" fillId="0" borderId="17" xfId="1" applyNumberFormat="1" applyFont="1" applyFill="1" applyBorder="1" applyAlignment="1" applyProtection="1">
      <alignment horizontal="center" vertical="center"/>
      <protection locked="0"/>
    </xf>
    <xf numFmtId="164" fontId="6" fillId="0" borderId="25" xfId="0" quotePrefix="1" applyNumberFormat="1" applyFont="1" applyBorder="1" applyAlignment="1">
      <alignment horizontal="right" indent="1"/>
    </xf>
    <xf numFmtId="164" fontId="6" fillId="0" borderId="25" xfId="0" applyNumberFormat="1" applyFont="1" applyBorder="1" applyAlignment="1">
      <alignment horizontal="right" indent="1"/>
    </xf>
    <xf numFmtId="164" fontId="6" fillId="0" borderId="12" xfId="0" applyNumberFormat="1" applyFont="1" applyBorder="1" applyAlignment="1">
      <alignment horizontal="right" indent="1"/>
    </xf>
    <xf numFmtId="164" fontId="0" fillId="0" borderId="0" xfId="0" applyNumberFormat="1" applyFill="1"/>
    <xf numFmtId="49" fontId="6" fillId="0" borderId="16" xfId="1" applyNumberFormat="1" applyFont="1" applyFill="1" applyBorder="1" applyAlignment="1" applyProtection="1">
      <alignment horizontal="center" vertical="center"/>
      <protection locked="0"/>
    </xf>
    <xf numFmtId="0" fontId="6" fillId="0" borderId="16" xfId="4" applyFont="1" applyFill="1" applyBorder="1" applyAlignment="1">
      <alignment horizontal="center"/>
    </xf>
    <xf numFmtId="49" fontId="2" fillId="0" borderId="43" xfId="1" applyNumberFormat="1" applyFont="1" applyBorder="1" applyAlignment="1" applyProtection="1">
      <alignment horizontal="center" vertical="center"/>
      <protection locked="0"/>
    </xf>
    <xf numFmtId="2" fontId="0" fillId="0" borderId="0" xfId="0" applyNumberFormat="1"/>
    <xf numFmtId="0" fontId="17" fillId="0" borderId="0" xfId="5" applyFont="1"/>
    <xf numFmtId="164" fontId="17" fillId="0" borderId="0" xfId="2" applyNumberFormat="1" applyFont="1"/>
    <xf numFmtId="0" fontId="6" fillId="0" borderId="3" xfId="0" applyFont="1" applyBorder="1" applyAlignment="1">
      <alignment horizontal="center" vertical="center"/>
    </xf>
    <xf numFmtId="0" fontId="6" fillId="0" borderId="0" xfId="0" applyFont="1" applyFill="1"/>
    <xf numFmtId="0" fontId="1" fillId="0" borderId="0" xfId="0" applyFont="1" applyAlignment="1">
      <alignment wrapText="1"/>
    </xf>
    <xf numFmtId="164" fontId="6" fillId="0" borderId="16" xfId="4" applyNumberFormat="1" applyFont="1" applyFill="1" applyBorder="1" applyAlignment="1">
      <alignment horizontal="center"/>
    </xf>
    <xf numFmtId="0" fontId="6" fillId="0" borderId="18" xfId="4" applyFont="1" applyFill="1" applyBorder="1" applyAlignment="1">
      <alignment horizontal="center"/>
    </xf>
    <xf numFmtId="164" fontId="6" fillId="0" borderId="18" xfId="0" applyNumberFormat="1" applyFont="1" applyBorder="1" applyAlignment="1">
      <alignment horizontal="center"/>
    </xf>
    <xf numFmtId="164" fontId="6" fillId="0" borderId="18" xfId="0" applyNumberFormat="1" applyFont="1" applyFill="1" applyBorder="1" applyAlignment="1">
      <alignment horizontal="center"/>
    </xf>
    <xf numFmtId="164" fontId="6" fillId="0" borderId="0" xfId="0" applyNumberFormat="1" applyFont="1" applyFill="1"/>
    <xf numFmtId="164" fontId="5" fillId="0" borderId="14" xfId="5" quotePrefix="1" applyNumberFormat="1" applyFont="1" applyFill="1" applyBorder="1" applyAlignment="1">
      <alignment horizontal="center" vertical="center" wrapText="1"/>
    </xf>
    <xf numFmtId="164" fontId="5" fillId="0" borderId="29" xfId="5" quotePrefix="1" applyNumberFormat="1" applyFont="1" applyFill="1" applyBorder="1" applyAlignment="1">
      <alignment horizontal="center" vertical="center" wrapText="1"/>
    </xf>
    <xf numFmtId="164" fontId="8" fillId="0" borderId="11" xfId="0" applyNumberFormat="1" applyFont="1" applyFill="1" applyBorder="1" applyAlignment="1">
      <alignment horizontal="right" wrapText="1" indent="2"/>
    </xf>
    <xf numFmtId="164" fontId="8" fillId="0" borderId="11" xfId="0" quotePrefix="1" applyNumberFormat="1" applyFont="1" applyFill="1" applyBorder="1" applyAlignment="1">
      <alignment horizontal="right" wrapText="1" indent="2"/>
    </xf>
    <xf numFmtId="164" fontId="7" fillId="2" borderId="5" xfId="0" applyNumberFormat="1" applyFont="1" applyFill="1" applyBorder="1" applyAlignment="1">
      <alignment horizontal="right" vertical="center" wrapText="1" indent="2"/>
    </xf>
    <xf numFmtId="164" fontId="8" fillId="0" borderId="11" xfId="0" applyNumberFormat="1" applyFont="1" applyFill="1" applyBorder="1" applyAlignment="1">
      <alignment horizontal="right" wrapText="1" indent="1"/>
    </xf>
    <xf numFmtId="164" fontId="8" fillId="0" borderId="11" xfId="0" applyNumberFormat="1" applyFont="1" applyBorder="1" applyAlignment="1">
      <alignment horizontal="right" wrapText="1" indent="1"/>
    </xf>
    <xf numFmtId="164" fontId="7" fillId="2" borderId="5" xfId="0" applyNumberFormat="1" applyFont="1" applyFill="1" applyBorder="1" applyAlignment="1">
      <alignment horizontal="right" vertical="center" wrapText="1" indent="1"/>
    </xf>
    <xf numFmtId="164" fontId="8" fillId="0" borderId="11" xfId="0" quotePrefix="1" applyNumberFormat="1" applyFont="1" applyFill="1" applyBorder="1" applyAlignment="1">
      <alignment horizontal="right" wrapText="1" indent="1"/>
    </xf>
    <xf numFmtId="164" fontId="8" fillId="0" borderId="11" xfId="0" applyNumberFormat="1" applyFont="1" applyBorder="1" applyAlignment="1">
      <alignment horizontal="right" wrapText="1" indent="2"/>
    </xf>
    <xf numFmtId="164" fontId="5" fillId="0" borderId="25" xfId="0" applyNumberFormat="1" applyFont="1" applyFill="1" applyBorder="1" applyAlignment="1">
      <alignment horizontal="right" indent="2"/>
    </xf>
    <xf numFmtId="164" fontId="5" fillId="0" borderId="20" xfId="0" applyNumberFormat="1" applyFont="1" applyFill="1" applyBorder="1" applyAlignment="1">
      <alignment horizontal="right" indent="2"/>
    </xf>
    <xf numFmtId="164" fontId="5" fillId="0" borderId="12" xfId="0" applyNumberFormat="1" applyFont="1" applyFill="1" applyBorder="1" applyAlignment="1">
      <alignment horizontal="right" indent="2"/>
    </xf>
    <xf numFmtId="164" fontId="6" fillId="0" borderId="25" xfId="0" applyNumberFormat="1" applyFont="1" applyFill="1" applyBorder="1" applyAlignment="1">
      <alignment horizontal="right" indent="2"/>
    </xf>
    <xf numFmtId="164" fontId="6" fillId="0" borderId="20" xfId="0" applyNumberFormat="1" applyFont="1" applyFill="1" applyBorder="1" applyAlignment="1">
      <alignment horizontal="right" indent="2"/>
    </xf>
    <xf numFmtId="164" fontId="6" fillId="0" borderId="12" xfId="0" applyNumberFormat="1" applyFont="1" applyFill="1" applyBorder="1" applyAlignment="1">
      <alignment horizontal="right" indent="2"/>
    </xf>
    <xf numFmtId="164" fontId="6" fillId="0" borderId="20" xfId="0" applyNumberFormat="1" applyFont="1" applyBorder="1" applyAlignment="1">
      <alignment horizontal="right" indent="2"/>
    </xf>
    <xf numFmtId="164" fontId="6" fillId="0" borderId="25" xfId="0" applyNumberFormat="1" applyFont="1" applyBorder="1" applyAlignment="1">
      <alignment horizontal="right" indent="2"/>
    </xf>
    <xf numFmtId="164" fontId="6" fillId="0" borderId="12" xfId="0" applyNumberFormat="1" applyFont="1" applyBorder="1" applyAlignment="1">
      <alignment horizontal="right" indent="2"/>
    </xf>
    <xf numFmtId="164" fontId="6" fillId="2" borderId="21" xfId="0" applyNumberFormat="1" applyFont="1" applyFill="1" applyBorder="1" applyAlignment="1">
      <alignment horizontal="right" indent="2"/>
    </xf>
    <xf numFmtId="164" fontId="6" fillId="2" borderId="27" xfId="0" applyNumberFormat="1" applyFont="1" applyFill="1" applyBorder="1" applyAlignment="1">
      <alignment horizontal="right" indent="2"/>
    </xf>
    <xf numFmtId="164" fontId="6" fillId="2" borderId="22" xfId="0" applyNumberFormat="1" applyFont="1" applyFill="1" applyBorder="1" applyAlignment="1">
      <alignment horizontal="right" indent="2"/>
    </xf>
    <xf numFmtId="164" fontId="5" fillId="2" borderId="20" xfId="0" applyNumberFormat="1" applyFont="1" applyFill="1" applyBorder="1" applyAlignment="1">
      <alignment horizontal="right" indent="2"/>
    </xf>
    <xf numFmtId="164" fontId="5" fillId="2" borderId="25" xfId="0" applyNumberFormat="1" applyFont="1" applyFill="1" applyBorder="1" applyAlignment="1">
      <alignment horizontal="right" indent="2"/>
    </xf>
    <xf numFmtId="164" fontId="5" fillId="2" borderId="12" xfId="0" applyNumberFormat="1" applyFont="1" applyFill="1" applyBorder="1" applyAlignment="1">
      <alignment horizontal="right" indent="2"/>
    </xf>
    <xf numFmtId="164" fontId="5" fillId="0" borderId="7" xfId="0" applyNumberFormat="1" applyFont="1" applyFill="1" applyBorder="1" applyAlignment="1">
      <alignment horizontal="right" indent="2"/>
    </xf>
    <xf numFmtId="164" fontId="5" fillId="0" borderId="30" xfId="0" applyNumberFormat="1" applyFont="1" applyFill="1" applyBorder="1" applyAlignment="1">
      <alignment horizontal="right" indent="2"/>
    </xf>
    <xf numFmtId="164" fontId="6" fillId="0" borderId="7" xfId="0" applyNumberFormat="1" applyFont="1" applyFill="1" applyBorder="1" applyAlignment="1">
      <alignment horizontal="right" indent="2"/>
    </xf>
    <xf numFmtId="164" fontId="6" fillId="0" borderId="30" xfId="0" applyNumberFormat="1" applyFont="1" applyFill="1" applyBorder="1" applyAlignment="1">
      <alignment horizontal="right" indent="2"/>
    </xf>
    <xf numFmtId="164" fontId="5" fillId="2" borderId="7" xfId="0" applyNumberFormat="1" applyFont="1" applyFill="1" applyBorder="1" applyAlignment="1">
      <alignment horizontal="right" indent="2"/>
    </xf>
    <xf numFmtId="164" fontId="5" fillId="2" borderId="30" xfId="0" applyNumberFormat="1" applyFont="1" applyFill="1" applyBorder="1" applyAlignment="1">
      <alignment horizontal="right" indent="2"/>
    </xf>
    <xf numFmtId="164" fontId="6" fillId="0" borderId="36" xfId="0" applyNumberFormat="1" applyFont="1" applyFill="1" applyBorder="1" applyAlignment="1">
      <alignment horizontal="right" vertical="center" indent="1"/>
    </xf>
    <xf numFmtId="164" fontId="6" fillId="0" borderId="26"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35" xfId="0" applyNumberFormat="1" applyFont="1" applyBorder="1" applyAlignment="1">
      <alignment horizontal="right" vertical="center" indent="1"/>
    </xf>
    <xf numFmtId="0" fontId="6" fillId="0" borderId="36" xfId="0" applyFont="1" applyBorder="1" applyAlignment="1">
      <alignment horizontal="right" vertical="center" indent="1"/>
    </xf>
    <xf numFmtId="164" fontId="6" fillId="0" borderId="37" xfId="0" applyNumberFormat="1" applyFont="1" applyBorder="1" applyAlignment="1">
      <alignment horizontal="center" vertical="center"/>
    </xf>
    <xf numFmtId="164" fontId="6" fillId="0" borderId="6" xfId="0" applyNumberFormat="1" applyFont="1" applyBorder="1" applyAlignment="1">
      <alignment horizontal="center" vertical="center"/>
    </xf>
    <xf numFmtId="0" fontId="8" fillId="0" borderId="1" xfId="5" applyFont="1" applyBorder="1"/>
    <xf numFmtId="0" fontId="8" fillId="0" borderId="2" xfId="5" applyFont="1" applyBorder="1" applyAlignment="1">
      <alignment vertical="center"/>
    </xf>
    <xf numFmtId="0" fontId="7" fillId="0" borderId="2" xfId="5" applyFont="1" applyBorder="1" applyAlignment="1">
      <alignment horizontal="right" vertical="center"/>
    </xf>
    <xf numFmtId="0" fontId="7" fillId="0" borderId="3" xfId="5" applyFont="1" applyBorder="1" applyAlignment="1">
      <alignment horizontal="right" vertical="center"/>
    </xf>
    <xf numFmtId="0" fontId="7" fillId="0" borderId="21" xfId="5" applyFont="1" applyFill="1" applyBorder="1"/>
    <xf numFmtId="0" fontId="7" fillId="0" borderId="40" xfId="5" applyFont="1" applyFill="1" applyBorder="1" applyAlignment="1">
      <alignment horizontal="center"/>
    </xf>
    <xf numFmtId="164" fontId="12" fillId="0" borderId="39" xfId="0" applyNumberFormat="1" applyFont="1" applyFill="1" applyBorder="1" applyAlignment="1">
      <alignment horizontal="right" indent="1"/>
    </xf>
    <xf numFmtId="164" fontId="12" fillId="0" borderId="45" xfId="0" applyNumberFormat="1" applyFont="1" applyFill="1" applyBorder="1" applyAlignment="1">
      <alignment horizontal="right" indent="1"/>
    </xf>
    <xf numFmtId="164" fontId="12" fillId="0" borderId="46" xfId="0" applyNumberFormat="1" applyFont="1" applyFill="1" applyBorder="1" applyAlignment="1">
      <alignment horizontal="right" indent="1"/>
    </xf>
    <xf numFmtId="0" fontId="7" fillId="0" borderId="20" xfId="5" applyFont="1" applyFill="1" applyBorder="1" applyAlignment="1">
      <alignment horizontal="center"/>
    </xf>
    <xf numFmtId="0" fontId="7" fillId="0" borderId="5" xfId="5" applyFont="1" applyFill="1" applyBorder="1" applyAlignment="1">
      <alignment horizontal="center"/>
    </xf>
    <xf numFmtId="164" fontId="12" fillId="0" borderId="4" xfId="0" applyNumberFormat="1" applyFont="1" applyFill="1" applyBorder="1" applyAlignment="1">
      <alignment horizontal="right" indent="1"/>
    </xf>
    <xf numFmtId="164" fontId="12" fillId="0" borderId="5" xfId="0" applyNumberFormat="1" applyFont="1" applyFill="1" applyBorder="1" applyAlignment="1">
      <alignment horizontal="right" indent="1"/>
    </xf>
    <xf numFmtId="164" fontId="12" fillId="0" borderId="10" xfId="0" quotePrefix="1" applyNumberFormat="1" applyFont="1" applyFill="1" applyBorder="1" applyAlignment="1">
      <alignment horizontal="right" indent="1"/>
    </xf>
    <xf numFmtId="0" fontId="7" fillId="0" borderId="23" xfId="5" applyFont="1" applyFill="1" applyBorder="1"/>
    <xf numFmtId="0" fontId="7" fillId="0" borderId="13" xfId="5" applyFont="1" applyFill="1" applyBorder="1" applyAlignment="1">
      <alignment horizontal="center"/>
    </xf>
    <xf numFmtId="164" fontId="12" fillId="0" borderId="14" xfId="0" applyNumberFormat="1" applyFont="1" applyFill="1" applyBorder="1" applyAlignment="1">
      <alignment horizontal="right" indent="1"/>
    </xf>
    <xf numFmtId="164" fontId="12" fillId="0" borderId="13" xfId="0" quotePrefix="1" applyNumberFormat="1" applyFont="1" applyFill="1" applyBorder="1" applyAlignment="1">
      <alignment horizontal="right" indent="1"/>
    </xf>
    <xf numFmtId="164" fontId="12" fillId="0" borderId="31" xfId="0" quotePrefix="1" applyNumberFormat="1" applyFont="1" applyFill="1" applyBorder="1" applyAlignment="1">
      <alignment horizontal="right" indent="1"/>
    </xf>
    <xf numFmtId="0" fontId="18" fillId="0" borderId="7" xfId="5" applyFont="1" applyBorder="1" applyAlignment="1">
      <alignment horizontal="left" vertical="center"/>
    </xf>
    <xf numFmtId="164" fontId="12" fillId="0" borderId="8" xfId="0" applyNumberFormat="1" applyFont="1" applyFill="1" applyBorder="1" applyAlignment="1">
      <alignment horizontal="right" indent="1"/>
    </xf>
    <xf numFmtId="164" fontId="12" fillId="0" borderId="9" xfId="0" applyNumberFormat="1" applyFont="1" applyFill="1" applyBorder="1" applyAlignment="1">
      <alignment horizontal="right" indent="1"/>
    </xf>
    <xf numFmtId="0" fontId="12" fillId="0" borderId="42" xfId="0" quotePrefix="1" applyFont="1" applyFill="1" applyBorder="1" applyAlignment="1">
      <alignment horizontal="right" indent="1"/>
    </xf>
    <xf numFmtId="164" fontId="12" fillId="0" borderId="0" xfId="0" applyNumberFormat="1" applyFont="1" applyFill="1" applyBorder="1" applyAlignment="1">
      <alignment horizontal="right" indent="1"/>
    </xf>
    <xf numFmtId="164" fontId="12" fillId="0" borderId="11" xfId="0" applyNumberFormat="1" applyFont="1" applyFill="1" applyBorder="1" applyAlignment="1">
      <alignment horizontal="right" indent="1"/>
    </xf>
    <xf numFmtId="0" fontId="12" fillId="0" borderId="12" xfId="0" quotePrefix="1" applyFont="1" applyFill="1" applyBorder="1" applyAlignment="1">
      <alignment horizontal="right" indent="1"/>
    </xf>
    <xf numFmtId="0" fontId="12" fillId="0" borderId="6" xfId="0" quotePrefix="1" applyFont="1" applyFill="1" applyBorder="1" applyAlignment="1">
      <alignment horizontal="right" indent="1"/>
    </xf>
    <xf numFmtId="164" fontId="12" fillId="0" borderId="13" xfId="0" applyNumberFormat="1" applyFont="1" applyFill="1" applyBorder="1" applyAlignment="1">
      <alignment horizontal="right" indent="1"/>
    </xf>
    <xf numFmtId="0" fontId="12" fillId="0" borderId="15" xfId="0" quotePrefix="1" applyFont="1" applyFill="1" applyBorder="1" applyAlignment="1">
      <alignment horizontal="right" indent="1"/>
    </xf>
    <xf numFmtId="164" fontId="12" fillId="0" borderId="41" xfId="0" applyNumberFormat="1" applyFont="1" applyFill="1" applyBorder="1" applyAlignment="1">
      <alignment horizontal="right" indent="1"/>
    </xf>
    <xf numFmtId="164" fontId="12" fillId="0" borderId="40" xfId="0" applyNumberFormat="1" applyFont="1" applyFill="1" applyBorder="1" applyAlignment="1">
      <alignment horizontal="right" indent="1"/>
    </xf>
    <xf numFmtId="0" fontId="12" fillId="0" borderId="22" xfId="0" quotePrefix="1" applyFont="1" applyFill="1" applyBorder="1" applyAlignment="1">
      <alignment horizontal="right" indent="1"/>
    </xf>
    <xf numFmtId="0" fontId="8" fillId="0" borderId="0" xfId="5" applyFont="1"/>
    <xf numFmtId="0" fontId="7" fillId="0" borderId="14" xfId="5" applyFont="1" applyBorder="1" applyAlignment="1">
      <alignment horizontal="center"/>
    </xf>
    <xf numFmtId="164" fontId="6" fillId="0" borderId="16" xfId="0" applyNumberFormat="1" applyFont="1" applyBorder="1" applyAlignment="1">
      <alignment horizontal="center"/>
    </xf>
    <xf numFmtId="164" fontId="6" fillId="0" borderId="16" xfId="0" applyNumberFormat="1" applyFont="1" applyFill="1" applyBorder="1" applyAlignment="1">
      <alignment horizontal="center"/>
    </xf>
    <xf numFmtId="164" fontId="6" fillId="0" borderId="35" xfId="0" applyNumberFormat="1" applyFont="1" applyFill="1" applyBorder="1" applyAlignment="1">
      <alignment horizontal="right" vertical="center" indent="1"/>
    </xf>
    <xf numFmtId="0" fontId="6" fillId="0" borderId="35" xfId="0" applyFont="1" applyFill="1" applyBorder="1" applyAlignment="1">
      <alignment horizontal="right" vertical="center" indent="1"/>
    </xf>
    <xf numFmtId="164" fontId="6" fillId="0" borderId="26" xfId="0" applyNumberFormat="1" applyFont="1" applyFill="1" applyBorder="1" applyAlignment="1">
      <alignment horizontal="center" vertical="center"/>
    </xf>
    <xf numFmtId="0" fontId="7" fillId="0" borderId="33" xfId="5" applyFont="1" applyFill="1" applyBorder="1" applyAlignment="1">
      <alignment vertical="top" wrapText="1"/>
    </xf>
    <xf numFmtId="0" fontId="8" fillId="0" borderId="20" xfId="5" applyFont="1" applyBorder="1" applyAlignment="1">
      <alignment vertical="top" wrapText="1"/>
    </xf>
    <xf numFmtId="0" fontId="8" fillId="0" borderId="23" xfId="5" applyFont="1" applyBorder="1" applyAlignment="1">
      <alignment vertical="top" wrapText="1"/>
    </xf>
    <xf numFmtId="0" fontId="7" fillId="0" borderId="38" xfId="5" quotePrefix="1" applyFont="1" applyFill="1" applyBorder="1" applyAlignment="1">
      <alignment vertical="center"/>
    </xf>
    <xf numFmtId="0" fontId="7" fillId="0" borderId="39" xfId="5" applyFont="1" applyFill="1" applyBorder="1" applyAlignment="1">
      <alignment vertical="center"/>
    </xf>
    <xf numFmtId="0" fontId="7" fillId="0" borderId="36" xfId="5" applyFont="1" applyFill="1" applyBorder="1" applyAlignment="1">
      <alignment vertical="center"/>
    </xf>
    <xf numFmtId="0" fontId="7" fillId="0" borderId="44" xfId="5" quotePrefix="1" applyFont="1" applyBorder="1" applyAlignment="1">
      <alignment vertical="center"/>
    </xf>
    <xf numFmtId="0" fontId="7" fillId="0" borderId="39" xfId="5" applyFont="1" applyBorder="1" applyAlignment="1">
      <alignment vertical="center"/>
    </xf>
    <xf numFmtId="0" fontId="7" fillId="0" borderId="22" xfId="5" applyFont="1" applyBorder="1" applyAlignment="1">
      <alignment vertical="center"/>
    </xf>
    <xf numFmtId="0" fontId="7" fillId="0" borderId="21" xfId="5" applyFont="1" applyFill="1" applyBorder="1" applyAlignment="1">
      <alignment vertical="top" wrapText="1"/>
    </xf>
    <xf numFmtId="0" fontId="5" fillId="0" borderId="17" xfId="4" applyFont="1" applyFill="1" applyBorder="1" applyAlignment="1">
      <alignment horizontal="center" vertical="center"/>
    </xf>
    <xf numFmtId="0" fontId="6" fillId="0" borderId="18" xfId="5" applyFont="1" applyBorder="1" applyAlignment="1"/>
    <xf numFmtId="0" fontId="13" fillId="0" borderId="0" xfId="0" applyFont="1" applyAlignment="1">
      <alignment horizontal="left" vertical="justify" wrapText="1"/>
    </xf>
    <xf numFmtId="0" fontId="14" fillId="0" borderId="0" xfId="0" applyFont="1" applyAlignment="1">
      <alignment horizontal="left"/>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5" fillId="0" borderId="3" xfId="5" applyFont="1" applyBorder="1" applyAlignment="1">
      <alignment horizontal="center" vertical="center"/>
    </xf>
    <xf numFmtId="0" fontId="13" fillId="0" borderId="0" xfId="0" applyFont="1" applyAlignment="1"/>
    <xf numFmtId="0" fontId="5" fillId="0" borderId="1" xfId="0" applyFont="1" applyBorder="1" applyAlignment="1">
      <alignment horizontal="center" vertical="justify" wrapText="1"/>
    </xf>
    <xf numFmtId="0" fontId="5" fillId="0" borderId="3" xfId="0" applyFont="1" applyBorder="1" applyAlignment="1">
      <alignment horizontal="center" vertical="justify"/>
    </xf>
    <xf numFmtId="0" fontId="6" fillId="0" borderId="3" xfId="0" applyFont="1" applyBorder="1" applyAlignment="1"/>
    <xf numFmtId="0" fontId="13" fillId="0" borderId="0" xfId="0" applyFont="1" applyFill="1" applyBorder="1" applyAlignment="1">
      <alignment wrapText="1"/>
    </xf>
    <xf numFmtId="0" fontId="14" fillId="0" borderId="0" xfId="0" applyFont="1" applyFill="1" applyAlignment="1"/>
    <xf numFmtId="0" fontId="15" fillId="0" borderId="0" xfId="0" applyFont="1" applyAlignment="1"/>
    <xf numFmtId="0" fontId="13" fillId="0" borderId="0" xfId="0" applyFont="1" applyFill="1" applyBorder="1" applyAlignment="1">
      <alignment horizontal="left" wrapText="1"/>
    </xf>
    <xf numFmtId="0" fontId="14" fillId="0" borderId="0" xfId="0" applyFont="1" applyFill="1" applyAlignment="1">
      <alignment horizontal="left"/>
    </xf>
    <xf numFmtId="0" fontId="0" fillId="0" borderId="0" xfId="0" applyAlignment="1"/>
    <xf numFmtId="0" fontId="12" fillId="0" borderId="0" xfId="0" applyFont="1" applyAlignment="1">
      <alignment horizontal="justify" vertical="top"/>
    </xf>
    <xf numFmtId="0" fontId="12" fillId="0" borderId="0" xfId="0" applyFont="1" applyAlignment="1">
      <alignment vertical="top"/>
    </xf>
    <xf numFmtId="0" fontId="13" fillId="0" borderId="0" xfId="0" applyFont="1" applyAlignment="1">
      <alignment horizontal="left" vertical="justify"/>
    </xf>
    <xf numFmtId="0" fontId="6" fillId="0" borderId="18" xfId="0" applyFont="1" applyBorder="1" applyAlignment="1"/>
    <xf numFmtId="0" fontId="5" fillId="0" borderId="2" xfId="0" applyFont="1" applyBorder="1" applyAlignment="1">
      <alignment horizontal="center" vertical="center"/>
    </xf>
    <xf numFmtId="0" fontId="6" fillId="0" borderId="2" xfId="0" applyFont="1" applyBorder="1" applyAlignment="1"/>
  </cellXfs>
  <cellStyles count="6">
    <cellStyle name="Normal" xfId="0" builtinId="0"/>
    <cellStyle name="Normal 2" xfId="5"/>
    <cellStyle name="Normal_1.1" xfId="1"/>
    <cellStyle name="Normal_grafic 1 2" xfId="4"/>
    <cellStyle name="Normal_Sheet1" xfId="2"/>
    <cellStyle name="Normal_Sheet2" xfId="3"/>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ia.burcea\AppData\Local\Microsoft\Windows\INetCache\Content.Outlook\X1U050ED\VNAMAIN_T0101_Q_RO_2023_0002_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38351.5</v>
          </cell>
          <cell r="C111" t="str">
            <v>A</v>
          </cell>
          <cell r="D111" t="str">
            <v>E</v>
          </cell>
          <cell r="E111">
            <v>37296.1</v>
          </cell>
          <cell r="F111" t="str">
            <v>A</v>
          </cell>
          <cell r="G111" t="str">
            <v>E</v>
          </cell>
          <cell r="H111">
            <v>2632.3</v>
          </cell>
          <cell r="I111" t="str">
            <v>A</v>
          </cell>
          <cell r="J111" t="str">
            <v>E</v>
          </cell>
          <cell r="K111">
            <v>9120.1</v>
          </cell>
          <cell r="L111" t="str">
            <v>A</v>
          </cell>
          <cell r="M111" t="str">
            <v>E</v>
          </cell>
          <cell r="N111">
            <v>8002.2</v>
          </cell>
          <cell r="O111" t="str">
            <v>A</v>
          </cell>
          <cell r="P111" t="str">
            <v>E</v>
          </cell>
          <cell r="Q111">
            <v>2222.5</v>
          </cell>
          <cell r="R111" t="str">
            <v>A</v>
          </cell>
          <cell r="S111" t="str">
            <v>E</v>
          </cell>
          <cell r="T111">
            <v>11821.9</v>
          </cell>
          <cell r="U111" t="str">
            <v>A</v>
          </cell>
          <cell r="V111" t="str">
            <v>E</v>
          </cell>
          <cell r="W111">
            <v>3874.8</v>
          </cell>
          <cell r="X111" t="str">
            <v>A</v>
          </cell>
          <cell r="Y111" t="str">
            <v>E</v>
          </cell>
          <cell r="Z111">
            <v>1230.5999999999999</v>
          </cell>
          <cell r="AA111" t="str">
            <v>A</v>
          </cell>
          <cell r="AB111" t="str">
            <v>E</v>
          </cell>
          <cell r="AC111">
            <v>2418.6999999999998</v>
          </cell>
          <cell r="AD111" t="str">
            <v>A</v>
          </cell>
          <cell r="AE111" t="str">
            <v>E</v>
          </cell>
          <cell r="AF111">
            <v>1813.7</v>
          </cell>
          <cell r="AG111" t="str">
            <v>A</v>
          </cell>
          <cell r="AH111" t="str">
            <v>E</v>
          </cell>
          <cell r="AI111">
            <v>1618.7</v>
          </cell>
          <cell r="AJ111" t="str">
            <v>A</v>
          </cell>
          <cell r="AK111" t="str">
            <v>E</v>
          </cell>
          <cell r="AL111">
            <v>542.79999999999995</v>
          </cell>
          <cell r="AM111" t="str">
            <v>A</v>
          </cell>
          <cell r="AN111" t="str">
            <v>E</v>
          </cell>
          <cell r="AO111">
            <v>4350</v>
          </cell>
          <cell r="AP111" t="str">
            <v>A</v>
          </cell>
          <cell r="AQ111" t="str">
            <v>E</v>
          </cell>
          <cell r="AR111">
            <v>168.6</v>
          </cell>
          <cell r="AS111" t="str">
            <v>A</v>
          </cell>
          <cell r="AT111" t="str">
            <v>E</v>
          </cell>
          <cell r="AU111">
            <v>4181.3999999999996</v>
          </cell>
          <cell r="AV111" t="str">
            <v>A</v>
          </cell>
          <cell r="AW111" t="str">
            <v>E</v>
          </cell>
          <cell r="AX111">
            <v>-3125.9999999999982</v>
          </cell>
          <cell r="AY111" t="str">
            <v>A</v>
          </cell>
          <cell r="AZ111" t="str">
            <v>E</v>
          </cell>
        </row>
        <row r="112">
          <cell r="A112" t="str">
            <v>2017-Q2</v>
          </cell>
          <cell r="B112">
            <v>38690.400000000001</v>
          </cell>
          <cell r="C112" t="str">
            <v>A</v>
          </cell>
          <cell r="D112" t="str">
            <v>E</v>
          </cell>
          <cell r="E112">
            <v>38393.299999999996</v>
          </cell>
          <cell r="F112" t="str">
            <v>A</v>
          </cell>
          <cell r="G112" t="str">
            <v>E</v>
          </cell>
          <cell r="H112">
            <v>2688.6</v>
          </cell>
          <cell r="I112" t="str">
            <v>A</v>
          </cell>
          <cell r="J112" t="str">
            <v>E</v>
          </cell>
          <cell r="K112">
            <v>9228.1</v>
          </cell>
          <cell r="L112" t="str">
            <v>A</v>
          </cell>
          <cell r="M112" t="str">
            <v>E</v>
          </cell>
          <cell r="N112">
            <v>8296.4</v>
          </cell>
          <cell r="O112" t="str">
            <v>A</v>
          </cell>
          <cell r="P112" t="str">
            <v>E</v>
          </cell>
          <cell r="Q112">
            <v>2124.4</v>
          </cell>
          <cell r="R112" t="str">
            <v>A</v>
          </cell>
          <cell r="S112" t="str">
            <v>E</v>
          </cell>
          <cell r="T112">
            <v>12425.2</v>
          </cell>
          <cell r="U112" t="str">
            <v>A</v>
          </cell>
          <cell r="V112" t="str">
            <v>E</v>
          </cell>
          <cell r="W112">
            <v>4235.5</v>
          </cell>
          <cell r="X112" t="str">
            <v>A</v>
          </cell>
          <cell r="Y112" t="str">
            <v>E</v>
          </cell>
          <cell r="Z112">
            <v>1264.0999999999999</v>
          </cell>
          <cell r="AA112" t="str">
            <v>A</v>
          </cell>
          <cell r="AB112" t="str">
            <v>E</v>
          </cell>
          <cell r="AC112">
            <v>2421.6999999999998</v>
          </cell>
          <cell r="AD112" t="str">
            <v>A</v>
          </cell>
          <cell r="AE112" t="str">
            <v>E</v>
          </cell>
          <cell r="AF112">
            <v>1846.6</v>
          </cell>
          <cell r="AG112" t="str">
            <v>A</v>
          </cell>
          <cell r="AH112" t="str">
            <v>E</v>
          </cell>
          <cell r="AI112">
            <v>1623.7</v>
          </cell>
          <cell r="AJ112" t="str">
            <v>A</v>
          </cell>
          <cell r="AK112" t="str">
            <v>E</v>
          </cell>
          <cell r="AL112">
            <v>535.4</v>
          </cell>
          <cell r="AM112" t="str">
            <v>A</v>
          </cell>
          <cell r="AN112" t="str">
            <v>E</v>
          </cell>
          <cell r="AO112">
            <v>4553.3999999999996</v>
          </cell>
          <cell r="AP112" t="str">
            <v>A</v>
          </cell>
          <cell r="AQ112" t="str">
            <v>E</v>
          </cell>
          <cell r="AR112">
            <v>158</v>
          </cell>
          <cell r="AS112" t="str">
            <v>A</v>
          </cell>
          <cell r="AT112" t="str">
            <v>E</v>
          </cell>
          <cell r="AU112">
            <v>4395.3999999999996</v>
          </cell>
          <cell r="AV112" t="str">
            <v>A</v>
          </cell>
          <cell r="AW112" t="str">
            <v>E</v>
          </cell>
          <cell r="AX112">
            <v>-4098.2999999999938</v>
          </cell>
          <cell r="AY112" t="str">
            <v>A</v>
          </cell>
          <cell r="AZ112" t="str">
            <v>E</v>
          </cell>
        </row>
        <row r="113">
          <cell r="A113" t="str">
            <v>2017-Q3</v>
          </cell>
          <cell r="B113">
            <v>39132.1</v>
          </cell>
          <cell r="C113" t="str">
            <v>A</v>
          </cell>
          <cell r="D113" t="str">
            <v>E</v>
          </cell>
          <cell r="E113">
            <v>39541.200000000004</v>
          </cell>
          <cell r="F113" t="str">
            <v>A</v>
          </cell>
          <cell r="G113" t="str">
            <v>E</v>
          </cell>
          <cell r="H113">
            <v>2814.5</v>
          </cell>
          <cell r="I113" t="str">
            <v>A</v>
          </cell>
          <cell r="J113" t="str">
            <v>E</v>
          </cell>
          <cell r="K113">
            <v>9334.1</v>
          </cell>
          <cell r="L113" t="str">
            <v>A</v>
          </cell>
          <cell r="M113" t="str">
            <v>E</v>
          </cell>
          <cell r="N113">
            <v>8301.5</v>
          </cell>
          <cell r="O113" t="str">
            <v>A</v>
          </cell>
          <cell r="P113" t="str">
            <v>E</v>
          </cell>
          <cell r="Q113">
            <v>2350.3000000000002</v>
          </cell>
          <cell r="R113" t="str">
            <v>A</v>
          </cell>
          <cell r="S113" t="str">
            <v>E</v>
          </cell>
          <cell r="T113">
            <v>12920.4</v>
          </cell>
          <cell r="U113" t="str">
            <v>A</v>
          </cell>
          <cell r="V113" t="str">
            <v>E</v>
          </cell>
          <cell r="W113">
            <v>4275.3999999999996</v>
          </cell>
          <cell r="X113" t="str">
            <v>A</v>
          </cell>
          <cell r="Y113" t="str">
            <v>E</v>
          </cell>
          <cell r="Z113">
            <v>1286.3</v>
          </cell>
          <cell r="AA113" t="str">
            <v>A</v>
          </cell>
          <cell r="AB113" t="str">
            <v>E</v>
          </cell>
          <cell r="AC113">
            <v>2444.6</v>
          </cell>
          <cell r="AD113" t="str">
            <v>A</v>
          </cell>
          <cell r="AE113" t="str">
            <v>E</v>
          </cell>
          <cell r="AF113">
            <v>1920.8</v>
          </cell>
          <cell r="AG113" t="str">
            <v>A</v>
          </cell>
          <cell r="AH113" t="str">
            <v>E</v>
          </cell>
          <cell r="AI113">
            <v>1647.6</v>
          </cell>
          <cell r="AJ113" t="str">
            <v>A</v>
          </cell>
          <cell r="AK113" t="str">
            <v>E</v>
          </cell>
          <cell r="AL113">
            <v>547.20000000000005</v>
          </cell>
          <cell r="AM113" t="str">
            <v>A</v>
          </cell>
          <cell r="AN113" t="str">
            <v>E</v>
          </cell>
          <cell r="AO113">
            <v>4686.8</v>
          </cell>
          <cell r="AP113" t="str">
            <v>A</v>
          </cell>
          <cell r="AQ113" t="str">
            <v>E</v>
          </cell>
          <cell r="AR113">
            <v>142.9</v>
          </cell>
          <cell r="AS113" t="str">
            <v>A</v>
          </cell>
          <cell r="AT113" t="str">
            <v>E</v>
          </cell>
          <cell r="AU113">
            <v>4543.9000000000005</v>
          </cell>
          <cell r="AV113" t="str">
            <v>A</v>
          </cell>
          <cell r="AW113" t="str">
            <v>E</v>
          </cell>
          <cell r="AX113">
            <v>-4953.0000000000064</v>
          </cell>
          <cell r="AY113" t="str">
            <v>A</v>
          </cell>
          <cell r="AZ113" t="str">
            <v>E</v>
          </cell>
        </row>
        <row r="114">
          <cell r="A114" t="str">
            <v>2017-Q4</v>
          </cell>
          <cell r="B114">
            <v>39662.699999999997</v>
          </cell>
          <cell r="C114" t="str">
            <v>A</v>
          </cell>
          <cell r="D114" t="str">
            <v>E</v>
          </cell>
          <cell r="E114">
            <v>39246.6</v>
          </cell>
          <cell r="F114" t="str">
            <v>A</v>
          </cell>
          <cell r="G114" t="str">
            <v>E</v>
          </cell>
          <cell r="H114">
            <v>2463</v>
          </cell>
          <cell r="I114" t="str">
            <v>A</v>
          </cell>
          <cell r="J114" t="str">
            <v>E</v>
          </cell>
          <cell r="K114">
            <v>9217.7000000000007</v>
          </cell>
          <cell r="L114" t="str">
            <v>A</v>
          </cell>
          <cell r="M114" t="str">
            <v>E</v>
          </cell>
          <cell r="N114">
            <v>8298</v>
          </cell>
          <cell r="O114" t="str">
            <v>A</v>
          </cell>
          <cell r="P114" t="str">
            <v>E</v>
          </cell>
          <cell r="Q114">
            <v>2304.6999999999998</v>
          </cell>
          <cell r="R114" t="str">
            <v>A</v>
          </cell>
          <cell r="S114" t="str">
            <v>E</v>
          </cell>
          <cell r="T114">
            <v>12886.3</v>
          </cell>
          <cell r="U114" t="str">
            <v>A</v>
          </cell>
          <cell r="V114" t="str">
            <v>E</v>
          </cell>
          <cell r="W114">
            <v>4509.6000000000004</v>
          </cell>
          <cell r="X114" t="str">
            <v>A</v>
          </cell>
          <cell r="Y114" t="str">
            <v>E</v>
          </cell>
          <cell r="Z114">
            <v>1308.3</v>
          </cell>
          <cell r="AA114" t="str">
            <v>A</v>
          </cell>
          <cell r="AB114" t="str">
            <v>E</v>
          </cell>
          <cell r="AC114">
            <v>2440.3000000000002</v>
          </cell>
          <cell r="AD114" t="str">
            <v>A</v>
          </cell>
          <cell r="AE114" t="str">
            <v>E</v>
          </cell>
          <cell r="AF114">
            <v>1926.8</v>
          </cell>
          <cell r="AG114" t="str">
            <v>A</v>
          </cell>
          <cell r="AH114" t="str">
            <v>E</v>
          </cell>
          <cell r="AI114">
            <v>1639.7</v>
          </cell>
          <cell r="AJ114" t="str">
            <v>A</v>
          </cell>
          <cell r="AK114" t="str">
            <v>E</v>
          </cell>
          <cell r="AL114">
            <v>550.20000000000005</v>
          </cell>
          <cell r="AM114" t="str">
            <v>A</v>
          </cell>
          <cell r="AN114" t="str">
            <v>E</v>
          </cell>
          <cell r="AO114">
            <v>4730.8</v>
          </cell>
          <cell r="AP114" t="str">
            <v>A</v>
          </cell>
          <cell r="AQ114" t="str">
            <v>E</v>
          </cell>
          <cell r="AR114">
            <v>157.1</v>
          </cell>
          <cell r="AS114" t="str">
            <v>A</v>
          </cell>
          <cell r="AT114" t="str">
            <v>E</v>
          </cell>
          <cell r="AU114">
            <v>4573.7</v>
          </cell>
          <cell r="AV114" t="str">
            <v>A</v>
          </cell>
          <cell r="AW114" t="str">
            <v>E</v>
          </cell>
          <cell r="AX114">
            <v>-4157.6000000000013</v>
          </cell>
          <cell r="AY114" t="str">
            <v>A</v>
          </cell>
          <cell r="AZ114" t="str">
            <v>E</v>
          </cell>
        </row>
        <row r="115">
          <cell r="A115" t="str">
            <v>2018-Q1</v>
          </cell>
          <cell r="B115">
            <v>40342.199999999997</v>
          </cell>
          <cell r="C115" t="str">
            <v>A</v>
          </cell>
          <cell r="D115" t="str">
            <v>E</v>
          </cell>
          <cell r="E115">
            <v>39914.6</v>
          </cell>
          <cell r="F115" t="str">
            <v>A</v>
          </cell>
          <cell r="G115" t="str">
            <v>E</v>
          </cell>
          <cell r="H115">
            <v>2964.7</v>
          </cell>
          <cell r="I115" t="str">
            <v>A</v>
          </cell>
          <cell r="J115" t="str">
            <v>E</v>
          </cell>
          <cell r="K115">
            <v>9686.7000000000007</v>
          </cell>
          <cell r="L115" t="str">
            <v>A</v>
          </cell>
          <cell r="M115" t="str">
            <v>E</v>
          </cell>
          <cell r="N115">
            <v>8529.9</v>
          </cell>
          <cell r="O115" t="str">
            <v>A</v>
          </cell>
          <cell r="P115" t="str">
            <v>E</v>
          </cell>
          <cell r="Q115">
            <v>2227.1</v>
          </cell>
          <cell r="R115" t="str">
            <v>A</v>
          </cell>
          <cell r="S115" t="str">
            <v>E</v>
          </cell>
          <cell r="T115">
            <v>13039.9</v>
          </cell>
          <cell r="U115" t="str">
            <v>A</v>
          </cell>
          <cell r="V115" t="str">
            <v>E</v>
          </cell>
          <cell r="W115">
            <v>4112.7</v>
          </cell>
          <cell r="X115" t="str">
            <v>A</v>
          </cell>
          <cell r="Y115" t="str">
            <v>E</v>
          </cell>
          <cell r="Z115">
            <v>1296.3</v>
          </cell>
          <cell r="AA115" t="str">
            <v>A</v>
          </cell>
          <cell r="AB115" t="str">
            <v>E</v>
          </cell>
          <cell r="AC115">
            <v>2450.6</v>
          </cell>
          <cell r="AD115" t="str">
            <v>A</v>
          </cell>
          <cell r="AE115" t="str">
            <v>E</v>
          </cell>
          <cell r="AF115">
            <v>1901.6</v>
          </cell>
          <cell r="AG115" t="str">
            <v>A</v>
          </cell>
          <cell r="AH115" t="str">
            <v>E</v>
          </cell>
          <cell r="AI115">
            <v>1657.7</v>
          </cell>
          <cell r="AJ115" t="str">
            <v>A</v>
          </cell>
          <cell r="AK115" t="str">
            <v>E</v>
          </cell>
          <cell r="AL115">
            <v>577.29999999999995</v>
          </cell>
          <cell r="AM115" t="str">
            <v>A</v>
          </cell>
          <cell r="AN115" t="str">
            <v>E</v>
          </cell>
          <cell r="AO115">
            <v>4736.5</v>
          </cell>
          <cell r="AP115" t="str">
            <v>A</v>
          </cell>
          <cell r="AQ115" t="str">
            <v>E</v>
          </cell>
          <cell r="AR115">
            <v>176.6</v>
          </cell>
          <cell r="AS115" t="str">
            <v>A</v>
          </cell>
          <cell r="AT115" t="str">
            <v>E</v>
          </cell>
          <cell r="AU115">
            <v>4559.8999999999996</v>
          </cell>
          <cell r="AV115" t="str">
            <v>A</v>
          </cell>
          <cell r="AW115" t="str">
            <v>E</v>
          </cell>
          <cell r="AX115">
            <v>-4132.3000000000011</v>
          </cell>
          <cell r="AY115" t="str">
            <v>A</v>
          </cell>
          <cell r="AZ115" t="str">
            <v>E</v>
          </cell>
        </row>
        <row r="116">
          <cell r="A116" t="str">
            <v>2018-Q2</v>
          </cell>
          <cell r="B116">
            <v>40975.9</v>
          </cell>
          <cell r="C116" t="str">
            <v>A</v>
          </cell>
          <cell r="D116" t="str">
            <v>E</v>
          </cell>
          <cell r="E116">
            <v>41043.899999999994</v>
          </cell>
          <cell r="F116" t="str">
            <v>A</v>
          </cell>
          <cell r="G116" t="str">
            <v>E</v>
          </cell>
          <cell r="H116">
            <v>3030.3</v>
          </cell>
          <cell r="I116" t="str">
            <v>A</v>
          </cell>
          <cell r="J116" t="str">
            <v>E</v>
          </cell>
          <cell r="K116">
            <v>9874.6</v>
          </cell>
          <cell r="L116" t="str">
            <v>A</v>
          </cell>
          <cell r="M116" t="str">
            <v>E</v>
          </cell>
          <cell r="N116">
            <v>8881.1</v>
          </cell>
          <cell r="O116" t="str">
            <v>A</v>
          </cell>
          <cell r="P116" t="str">
            <v>E</v>
          </cell>
          <cell r="Q116">
            <v>2194.1999999999998</v>
          </cell>
          <cell r="R116" t="str">
            <v>A</v>
          </cell>
          <cell r="S116" t="str">
            <v>E</v>
          </cell>
          <cell r="T116">
            <v>13429</v>
          </cell>
          <cell r="U116" t="str">
            <v>A</v>
          </cell>
          <cell r="V116" t="str">
            <v>E</v>
          </cell>
          <cell r="W116">
            <v>4477.8999999999996</v>
          </cell>
          <cell r="X116" t="str">
            <v>A</v>
          </cell>
          <cell r="Y116" t="str">
            <v>E</v>
          </cell>
          <cell r="Z116">
            <v>1315.7</v>
          </cell>
          <cell r="AA116" t="str">
            <v>A</v>
          </cell>
          <cell r="AB116" t="str">
            <v>E</v>
          </cell>
          <cell r="AC116">
            <v>2485.6</v>
          </cell>
          <cell r="AD116" t="str">
            <v>A</v>
          </cell>
          <cell r="AE116" t="str">
            <v>E</v>
          </cell>
          <cell r="AF116">
            <v>1983</v>
          </cell>
          <cell r="AG116" t="str">
            <v>A</v>
          </cell>
          <cell r="AH116" t="str">
            <v>E</v>
          </cell>
          <cell r="AI116">
            <v>1692.5</v>
          </cell>
          <cell r="AJ116" t="str">
            <v>A</v>
          </cell>
          <cell r="AK116" t="str">
            <v>E</v>
          </cell>
          <cell r="AL116">
            <v>561.1</v>
          </cell>
          <cell r="AM116" t="str">
            <v>A</v>
          </cell>
          <cell r="AN116" t="str">
            <v>E</v>
          </cell>
          <cell r="AO116">
            <v>5008.6000000000004</v>
          </cell>
          <cell r="AP116" t="str">
            <v>A</v>
          </cell>
          <cell r="AQ116" t="str">
            <v>E</v>
          </cell>
          <cell r="AR116">
            <v>163.80000000000001</v>
          </cell>
          <cell r="AS116" t="str">
            <v>A</v>
          </cell>
          <cell r="AT116" t="str">
            <v>E</v>
          </cell>
          <cell r="AU116">
            <v>4844.8</v>
          </cell>
          <cell r="AV116" t="str">
            <v>A</v>
          </cell>
          <cell r="AW116" t="str">
            <v>E</v>
          </cell>
          <cell r="AX116">
            <v>-4912.7999999999929</v>
          </cell>
          <cell r="AY116" t="str">
            <v>A</v>
          </cell>
          <cell r="AZ116" t="str">
            <v>E</v>
          </cell>
        </row>
        <row r="117">
          <cell r="A117" t="str">
            <v>2018-Q3</v>
          </cell>
          <cell r="B117">
            <v>41525.800000000003</v>
          </cell>
          <cell r="C117" t="str">
            <v>A</v>
          </cell>
          <cell r="D117" t="str">
            <v>E</v>
          </cell>
          <cell r="E117">
            <v>41930.6</v>
          </cell>
          <cell r="F117" t="str">
            <v>A</v>
          </cell>
          <cell r="G117" t="str">
            <v>E</v>
          </cell>
          <cell r="H117">
            <v>3124.2</v>
          </cell>
          <cell r="I117" t="str">
            <v>A</v>
          </cell>
          <cell r="J117" t="str">
            <v>E</v>
          </cell>
          <cell r="K117">
            <v>10193.5</v>
          </cell>
          <cell r="L117" t="str">
            <v>A</v>
          </cell>
          <cell r="M117" t="str">
            <v>E</v>
          </cell>
          <cell r="N117">
            <v>8896.4</v>
          </cell>
          <cell r="O117" t="str">
            <v>A</v>
          </cell>
          <cell r="P117" t="str">
            <v>E</v>
          </cell>
          <cell r="Q117">
            <v>2085.5</v>
          </cell>
          <cell r="R117" t="str">
            <v>A</v>
          </cell>
          <cell r="S117" t="str">
            <v>E</v>
          </cell>
          <cell r="T117">
            <v>13877.9</v>
          </cell>
          <cell r="U117" t="str">
            <v>A</v>
          </cell>
          <cell r="V117" t="str">
            <v>E</v>
          </cell>
          <cell r="W117">
            <v>4595</v>
          </cell>
          <cell r="X117" t="str">
            <v>A</v>
          </cell>
          <cell r="Y117" t="str">
            <v>E</v>
          </cell>
          <cell r="Z117">
            <v>1344.7</v>
          </cell>
          <cell r="AA117" t="str">
            <v>A</v>
          </cell>
          <cell r="AB117" t="str">
            <v>E</v>
          </cell>
          <cell r="AC117">
            <v>2531.9</v>
          </cell>
          <cell r="AD117" t="str">
            <v>A</v>
          </cell>
          <cell r="AE117" t="str">
            <v>E</v>
          </cell>
          <cell r="AF117">
            <v>1941.3</v>
          </cell>
          <cell r="AG117" t="str">
            <v>A</v>
          </cell>
          <cell r="AH117" t="str">
            <v>E</v>
          </cell>
          <cell r="AI117">
            <v>1670.2</v>
          </cell>
          <cell r="AJ117" t="str">
            <v>A</v>
          </cell>
          <cell r="AK117" t="str">
            <v>E</v>
          </cell>
          <cell r="AL117">
            <v>566.4</v>
          </cell>
          <cell r="AM117" t="str">
            <v>A</v>
          </cell>
          <cell r="AN117" t="str">
            <v>E</v>
          </cell>
          <cell r="AO117">
            <v>5057.8</v>
          </cell>
          <cell r="AP117" t="str">
            <v>A</v>
          </cell>
          <cell r="AQ117" t="str">
            <v>E</v>
          </cell>
          <cell r="AR117">
            <v>171</v>
          </cell>
          <cell r="AS117" t="str">
            <v>A</v>
          </cell>
          <cell r="AT117" t="str">
            <v>E</v>
          </cell>
          <cell r="AU117">
            <v>4886.8</v>
          </cell>
          <cell r="AV117" t="str">
            <v>A</v>
          </cell>
          <cell r="AW117" t="str">
            <v>E</v>
          </cell>
          <cell r="AX117">
            <v>-5291.5999999999958</v>
          </cell>
          <cell r="AY117" t="str">
            <v>A</v>
          </cell>
          <cell r="AZ117" t="str">
            <v>E</v>
          </cell>
        </row>
        <row r="118">
          <cell r="A118" t="str">
            <v>2018-Q4</v>
          </cell>
          <cell r="B118">
            <v>41909.800000000003</v>
          </cell>
          <cell r="C118" t="str">
            <v>A</v>
          </cell>
          <cell r="D118" t="str">
            <v>E</v>
          </cell>
          <cell r="E118">
            <v>41121.399999999994</v>
          </cell>
          <cell r="F118" t="str">
            <v>A</v>
          </cell>
          <cell r="G118" t="str">
            <v>E</v>
          </cell>
          <cell r="H118">
            <v>2906.5</v>
          </cell>
          <cell r="I118" t="str">
            <v>A</v>
          </cell>
          <cell r="J118" t="str">
            <v>E</v>
          </cell>
          <cell r="K118">
            <v>9812.7000000000007</v>
          </cell>
          <cell r="L118" t="str">
            <v>A</v>
          </cell>
          <cell r="M118" t="str">
            <v>E</v>
          </cell>
          <cell r="N118">
            <v>8514.9</v>
          </cell>
          <cell r="O118" t="str">
            <v>A</v>
          </cell>
          <cell r="P118" t="str">
            <v>E</v>
          </cell>
          <cell r="Q118">
            <v>2159.6999999999998</v>
          </cell>
          <cell r="R118" t="str">
            <v>A</v>
          </cell>
          <cell r="S118" t="str">
            <v>E</v>
          </cell>
          <cell r="T118">
            <v>13315.3</v>
          </cell>
          <cell r="U118" t="str">
            <v>A</v>
          </cell>
          <cell r="V118" t="str">
            <v>E</v>
          </cell>
          <cell r="W118">
            <v>4688.3999999999996</v>
          </cell>
          <cell r="X118" t="str">
            <v>A</v>
          </cell>
          <cell r="Y118" t="str">
            <v>E</v>
          </cell>
          <cell r="Z118">
            <v>1387.9</v>
          </cell>
          <cell r="AA118" t="str">
            <v>A</v>
          </cell>
          <cell r="AB118" t="str">
            <v>E</v>
          </cell>
          <cell r="AC118">
            <v>2579.6999999999998</v>
          </cell>
          <cell r="AD118" t="str">
            <v>A</v>
          </cell>
          <cell r="AE118" t="str">
            <v>E</v>
          </cell>
          <cell r="AF118">
            <v>1986.1</v>
          </cell>
          <cell r="AG118" t="str">
            <v>A</v>
          </cell>
          <cell r="AH118" t="str">
            <v>E</v>
          </cell>
          <cell r="AI118">
            <v>1700.1</v>
          </cell>
          <cell r="AJ118" t="str">
            <v>A</v>
          </cell>
          <cell r="AK118" t="str">
            <v>E</v>
          </cell>
          <cell r="AL118">
            <v>585</v>
          </cell>
          <cell r="AM118" t="str">
            <v>A</v>
          </cell>
          <cell r="AN118" t="str">
            <v>E</v>
          </cell>
          <cell r="AO118">
            <v>5334.2</v>
          </cell>
          <cell r="AP118" t="str">
            <v>A</v>
          </cell>
          <cell r="AQ118" t="str">
            <v>E</v>
          </cell>
          <cell r="AR118">
            <v>164.3</v>
          </cell>
          <cell r="AS118" t="str">
            <v>A</v>
          </cell>
          <cell r="AT118" t="str">
            <v>E</v>
          </cell>
          <cell r="AU118">
            <v>5169.8999999999996</v>
          </cell>
          <cell r="AV118" t="str">
            <v>A</v>
          </cell>
          <cell r="AW118" t="str">
            <v>E</v>
          </cell>
          <cell r="AX118">
            <v>-4381.4999999999909</v>
          </cell>
          <cell r="AY118" t="str">
            <v>A</v>
          </cell>
          <cell r="AZ118" t="str">
            <v>E</v>
          </cell>
        </row>
        <row r="119">
          <cell r="A119" t="str">
            <v>2019-Q1</v>
          </cell>
          <cell r="B119">
            <v>42306.5</v>
          </cell>
          <cell r="C119" t="str">
            <v>A</v>
          </cell>
          <cell r="D119" t="str">
            <v>E</v>
          </cell>
          <cell r="E119">
            <v>41851.499999999993</v>
          </cell>
          <cell r="F119" t="str">
            <v>A</v>
          </cell>
          <cell r="G119" t="str">
            <v>E</v>
          </cell>
          <cell r="H119">
            <v>2917.5</v>
          </cell>
          <cell r="I119" t="str">
            <v>A</v>
          </cell>
          <cell r="J119" t="str">
            <v>E</v>
          </cell>
          <cell r="K119">
            <v>9637.4</v>
          </cell>
          <cell r="L119" t="str">
            <v>A</v>
          </cell>
          <cell r="M119" t="str">
            <v>E</v>
          </cell>
          <cell r="N119">
            <v>8519.1</v>
          </cell>
          <cell r="O119" t="str">
            <v>A</v>
          </cell>
          <cell r="P119" t="str">
            <v>E</v>
          </cell>
          <cell r="Q119">
            <v>2014.1</v>
          </cell>
          <cell r="R119" t="str">
            <v>A</v>
          </cell>
          <cell r="S119" t="str">
            <v>E</v>
          </cell>
          <cell r="T119">
            <v>13958.8</v>
          </cell>
          <cell r="U119" t="str">
            <v>A</v>
          </cell>
          <cell r="V119" t="str">
            <v>E</v>
          </cell>
          <cell r="W119">
            <v>4999.5</v>
          </cell>
          <cell r="X119" t="str">
            <v>A</v>
          </cell>
          <cell r="Y119" t="str">
            <v>E</v>
          </cell>
          <cell r="Z119">
            <v>1243.7</v>
          </cell>
          <cell r="AA119" t="str">
            <v>A</v>
          </cell>
          <cell r="AB119" t="str">
            <v>E</v>
          </cell>
          <cell r="AC119">
            <v>2700.5</v>
          </cell>
          <cell r="AD119" t="str">
            <v>A</v>
          </cell>
          <cell r="AE119" t="str">
            <v>E</v>
          </cell>
          <cell r="AF119">
            <v>2024.2</v>
          </cell>
          <cell r="AG119" t="str">
            <v>A</v>
          </cell>
          <cell r="AH119" t="str">
            <v>E</v>
          </cell>
          <cell r="AI119">
            <v>1738.7</v>
          </cell>
          <cell r="AJ119" t="str">
            <v>A</v>
          </cell>
          <cell r="AK119" t="str">
            <v>E</v>
          </cell>
          <cell r="AL119">
            <v>617.1</v>
          </cell>
          <cell r="AM119" t="str">
            <v>A</v>
          </cell>
          <cell r="AN119" t="str">
            <v>E</v>
          </cell>
          <cell r="AO119">
            <v>5037.7</v>
          </cell>
          <cell r="AP119" t="str">
            <v>A</v>
          </cell>
          <cell r="AQ119" t="str">
            <v>E</v>
          </cell>
          <cell r="AR119">
            <v>171.9</v>
          </cell>
          <cell r="AS119" t="str">
            <v>A</v>
          </cell>
          <cell r="AT119" t="str">
            <v>E</v>
          </cell>
          <cell r="AU119">
            <v>4865.8</v>
          </cell>
          <cell r="AV119" t="str">
            <v>A</v>
          </cell>
          <cell r="AW119" t="str">
            <v>E</v>
          </cell>
          <cell r="AX119">
            <v>-4410.7999999999929</v>
          </cell>
          <cell r="AY119" t="str">
            <v>A</v>
          </cell>
          <cell r="AZ119" t="str">
            <v>E</v>
          </cell>
        </row>
        <row r="120">
          <cell r="A120" t="str">
            <v>2019-Q2</v>
          </cell>
          <cell r="B120">
            <v>42675</v>
          </cell>
          <cell r="C120" t="str">
            <v>A</v>
          </cell>
          <cell r="D120" t="str">
            <v>E</v>
          </cell>
          <cell r="E120">
            <v>42015.100000000006</v>
          </cell>
          <cell r="F120" t="str">
            <v>A</v>
          </cell>
          <cell r="G120" t="str">
            <v>E</v>
          </cell>
          <cell r="H120">
            <v>3045.5</v>
          </cell>
          <cell r="I120" t="str">
            <v>A</v>
          </cell>
          <cell r="J120" t="str">
            <v>E</v>
          </cell>
          <cell r="K120">
            <v>9568.7999999999993</v>
          </cell>
          <cell r="L120" t="str">
            <v>A</v>
          </cell>
          <cell r="M120" t="str">
            <v>E</v>
          </cell>
          <cell r="N120">
            <v>8721.1</v>
          </cell>
          <cell r="O120" t="str">
            <v>A</v>
          </cell>
          <cell r="P120" t="str">
            <v>E</v>
          </cell>
          <cell r="Q120">
            <v>2335.4</v>
          </cell>
          <cell r="R120" t="str">
            <v>A</v>
          </cell>
          <cell r="S120" t="str">
            <v>E</v>
          </cell>
          <cell r="T120">
            <v>13360.4</v>
          </cell>
          <cell r="U120" t="str">
            <v>A</v>
          </cell>
          <cell r="V120" t="str">
            <v>E</v>
          </cell>
          <cell r="W120">
            <v>5153.8</v>
          </cell>
          <cell r="X120" t="str">
            <v>A</v>
          </cell>
          <cell r="Y120" t="str">
            <v>E</v>
          </cell>
          <cell r="Z120">
            <v>1274.5</v>
          </cell>
          <cell r="AA120" t="str">
            <v>A</v>
          </cell>
          <cell r="AB120" t="str">
            <v>E</v>
          </cell>
          <cell r="AC120">
            <v>2815.8</v>
          </cell>
          <cell r="AD120" t="str">
            <v>A</v>
          </cell>
          <cell r="AE120" t="str">
            <v>E</v>
          </cell>
          <cell r="AF120">
            <v>2094</v>
          </cell>
          <cell r="AG120" t="str">
            <v>A</v>
          </cell>
          <cell r="AH120" t="str">
            <v>E</v>
          </cell>
          <cell r="AI120">
            <v>1805.4</v>
          </cell>
          <cell r="AJ120" t="str">
            <v>A</v>
          </cell>
          <cell r="AK120" t="str">
            <v>E</v>
          </cell>
          <cell r="AL120">
            <v>561.5</v>
          </cell>
          <cell r="AM120" t="str">
            <v>A</v>
          </cell>
          <cell r="AN120" t="str">
            <v>E</v>
          </cell>
          <cell r="AO120">
            <v>5233.1000000000004</v>
          </cell>
          <cell r="AP120" t="str">
            <v>A</v>
          </cell>
          <cell r="AQ120" t="str">
            <v>E</v>
          </cell>
          <cell r="AR120">
            <v>180.5</v>
          </cell>
          <cell r="AS120" t="str">
            <v>A</v>
          </cell>
          <cell r="AT120" t="str">
            <v>E</v>
          </cell>
          <cell r="AU120">
            <v>5052.6000000000004</v>
          </cell>
          <cell r="AV120" t="str">
            <v>A</v>
          </cell>
          <cell r="AW120" t="str">
            <v>E</v>
          </cell>
          <cell r="AX120">
            <v>-4392.7000000000062</v>
          </cell>
          <cell r="AY120" t="str">
            <v>A</v>
          </cell>
          <cell r="AZ120" t="str">
            <v>E</v>
          </cell>
        </row>
        <row r="121">
          <cell r="A121" t="str">
            <v>2019-Q3</v>
          </cell>
          <cell r="B121">
            <v>42908.3</v>
          </cell>
          <cell r="C121" t="str">
            <v>A</v>
          </cell>
          <cell r="D121" t="str">
            <v>E</v>
          </cell>
          <cell r="E121">
            <v>42428.3</v>
          </cell>
          <cell r="F121" t="str">
            <v>A</v>
          </cell>
          <cell r="G121" t="str">
            <v>E</v>
          </cell>
          <cell r="H121">
            <v>2919</v>
          </cell>
          <cell r="I121" t="str">
            <v>A</v>
          </cell>
          <cell r="J121" t="str">
            <v>E</v>
          </cell>
          <cell r="K121">
            <v>9733.4</v>
          </cell>
          <cell r="L121" t="str">
            <v>A</v>
          </cell>
          <cell r="M121" t="str">
            <v>E</v>
          </cell>
          <cell r="N121">
            <v>8418.7999999999993</v>
          </cell>
          <cell r="O121" t="str">
            <v>A</v>
          </cell>
          <cell r="P121" t="str">
            <v>E</v>
          </cell>
          <cell r="Q121">
            <v>2318.8000000000002</v>
          </cell>
          <cell r="R121" t="str">
            <v>A</v>
          </cell>
          <cell r="S121" t="str">
            <v>E</v>
          </cell>
          <cell r="T121">
            <v>13621.4</v>
          </cell>
          <cell r="U121" t="str">
            <v>A</v>
          </cell>
          <cell r="V121" t="str">
            <v>E</v>
          </cell>
          <cell r="W121">
            <v>5166.8999999999996</v>
          </cell>
          <cell r="X121" t="str">
            <v>A</v>
          </cell>
          <cell r="Y121" t="str">
            <v>E</v>
          </cell>
          <cell r="Z121">
            <v>1324.5</v>
          </cell>
          <cell r="AA121" t="str">
            <v>A</v>
          </cell>
          <cell r="AB121" t="str">
            <v>E</v>
          </cell>
          <cell r="AC121">
            <v>2825.5</v>
          </cell>
          <cell r="AD121" t="str">
            <v>A</v>
          </cell>
          <cell r="AE121" t="str">
            <v>E</v>
          </cell>
          <cell r="AF121">
            <v>2159.4</v>
          </cell>
          <cell r="AG121" t="str">
            <v>A</v>
          </cell>
          <cell r="AH121" t="str">
            <v>E</v>
          </cell>
          <cell r="AI121">
            <v>1764.3</v>
          </cell>
          <cell r="AJ121" t="str">
            <v>A</v>
          </cell>
          <cell r="AK121" t="str">
            <v>E</v>
          </cell>
          <cell r="AL121">
            <v>595.1</v>
          </cell>
          <cell r="AM121" t="str">
            <v>A</v>
          </cell>
          <cell r="AN121" t="str">
            <v>E</v>
          </cell>
          <cell r="AO121">
            <v>5421.9</v>
          </cell>
          <cell r="AP121" t="str">
            <v>A</v>
          </cell>
          <cell r="AQ121" t="str">
            <v>E</v>
          </cell>
          <cell r="AR121">
            <v>217.3</v>
          </cell>
          <cell r="AS121" t="str">
            <v>A</v>
          </cell>
          <cell r="AT121" t="str">
            <v>E</v>
          </cell>
          <cell r="AU121">
            <v>5204.5999999999995</v>
          </cell>
          <cell r="AV121" t="str">
            <v>A</v>
          </cell>
          <cell r="AW121" t="str">
            <v>E</v>
          </cell>
          <cell r="AX121">
            <v>-4724.5999999999995</v>
          </cell>
          <cell r="AY121" t="str">
            <v>A</v>
          </cell>
          <cell r="AZ121" t="str">
            <v>E</v>
          </cell>
        </row>
        <row r="122">
          <cell r="A122" t="str">
            <v>2019-Q4</v>
          </cell>
          <cell r="B122">
            <v>43154.2</v>
          </cell>
          <cell r="C122" t="str">
            <v>A</v>
          </cell>
          <cell r="D122" t="str">
            <v>E</v>
          </cell>
          <cell r="E122">
            <v>42510.400000000001</v>
          </cell>
          <cell r="F122" t="str">
            <v>A</v>
          </cell>
          <cell r="G122" t="str">
            <v>E</v>
          </cell>
          <cell r="H122">
            <v>3038.6</v>
          </cell>
          <cell r="I122" t="str">
            <v>A</v>
          </cell>
          <cell r="J122" t="str">
            <v>E</v>
          </cell>
          <cell r="K122">
            <v>9730.2000000000007</v>
          </cell>
          <cell r="L122" t="str">
            <v>A</v>
          </cell>
          <cell r="M122" t="str">
            <v>E</v>
          </cell>
          <cell r="N122">
            <v>8285.4</v>
          </cell>
          <cell r="O122" t="str">
            <v>A</v>
          </cell>
          <cell r="P122" t="str">
            <v>E</v>
          </cell>
          <cell r="Q122">
            <v>2296.3000000000002</v>
          </cell>
          <cell r="R122" t="str">
            <v>A</v>
          </cell>
          <cell r="S122" t="str">
            <v>E</v>
          </cell>
          <cell r="T122">
            <v>13472.1</v>
          </cell>
          <cell r="U122" t="str">
            <v>A</v>
          </cell>
          <cell r="V122" t="str">
            <v>E</v>
          </cell>
          <cell r="W122">
            <v>5212.7</v>
          </cell>
          <cell r="X122" t="str">
            <v>A</v>
          </cell>
          <cell r="Y122" t="str">
            <v>E</v>
          </cell>
          <cell r="Z122">
            <v>1334.8</v>
          </cell>
          <cell r="AA122" t="str">
            <v>A</v>
          </cell>
          <cell r="AB122" t="str">
            <v>E</v>
          </cell>
          <cell r="AC122">
            <v>2931.6</v>
          </cell>
          <cell r="AD122" t="str">
            <v>A</v>
          </cell>
          <cell r="AE122" t="str">
            <v>E</v>
          </cell>
          <cell r="AF122">
            <v>2121.6999999999998</v>
          </cell>
          <cell r="AG122" t="str">
            <v>A</v>
          </cell>
          <cell r="AH122" t="str">
            <v>E</v>
          </cell>
          <cell r="AI122">
            <v>1783.8</v>
          </cell>
          <cell r="AJ122" t="str">
            <v>A</v>
          </cell>
          <cell r="AK122" t="str">
            <v>E</v>
          </cell>
          <cell r="AL122">
            <v>588.6</v>
          </cell>
          <cell r="AM122" t="str">
            <v>A</v>
          </cell>
          <cell r="AN122" t="str">
            <v>E</v>
          </cell>
          <cell r="AO122">
            <v>5379.4</v>
          </cell>
          <cell r="AP122" t="str">
            <v>A</v>
          </cell>
          <cell r="AQ122" t="str">
            <v>E</v>
          </cell>
          <cell r="AR122">
            <v>177.6</v>
          </cell>
          <cell r="AS122" t="str">
            <v>A</v>
          </cell>
          <cell r="AT122" t="str">
            <v>E</v>
          </cell>
          <cell r="AU122">
            <v>5201.7999999999993</v>
          </cell>
          <cell r="AV122" t="str">
            <v>A</v>
          </cell>
          <cell r="AW122" t="str">
            <v>E</v>
          </cell>
          <cell r="AX122">
            <v>-4558.0000000000036</v>
          </cell>
          <cell r="AY122" t="str">
            <v>A</v>
          </cell>
          <cell r="AZ122" t="str">
            <v>E</v>
          </cell>
        </row>
        <row r="123">
          <cell r="A123" t="str">
            <v>2020-Q1</v>
          </cell>
          <cell r="B123">
            <v>43445.4</v>
          </cell>
          <cell r="C123" t="str">
            <v>A</v>
          </cell>
          <cell r="D123" t="str">
            <v>E</v>
          </cell>
          <cell r="E123">
            <v>41868.799999999996</v>
          </cell>
          <cell r="F123" t="str">
            <v>A</v>
          </cell>
          <cell r="G123" t="str">
            <v>E</v>
          </cell>
          <cell r="H123">
            <v>2995.4</v>
          </cell>
          <cell r="I123" t="str">
            <v>A</v>
          </cell>
          <cell r="J123" t="str">
            <v>E</v>
          </cell>
          <cell r="K123">
            <v>9591.4</v>
          </cell>
          <cell r="L123" t="str">
            <v>A</v>
          </cell>
          <cell r="M123" t="str">
            <v>E</v>
          </cell>
          <cell r="N123">
            <v>8321</v>
          </cell>
          <cell r="O123" t="str">
            <v>A</v>
          </cell>
          <cell r="P123" t="str">
            <v>E</v>
          </cell>
          <cell r="Q123">
            <v>2400</v>
          </cell>
          <cell r="R123" t="str">
            <v>A</v>
          </cell>
          <cell r="S123" t="str">
            <v>E</v>
          </cell>
          <cell r="T123">
            <v>13242.9</v>
          </cell>
          <cell r="U123" t="str">
            <v>A</v>
          </cell>
          <cell r="V123" t="str">
            <v>E</v>
          </cell>
          <cell r="W123">
            <v>5074.7</v>
          </cell>
          <cell r="X123" t="str">
            <v>A</v>
          </cell>
          <cell r="Y123" t="str">
            <v>E</v>
          </cell>
          <cell r="Z123">
            <v>1447</v>
          </cell>
          <cell r="AA123" t="str">
            <v>A</v>
          </cell>
          <cell r="AB123" t="str">
            <v>E</v>
          </cell>
          <cell r="AC123">
            <v>2706.6</v>
          </cell>
          <cell r="AD123" t="str">
            <v>A</v>
          </cell>
          <cell r="AE123" t="str">
            <v>E</v>
          </cell>
          <cell r="AF123">
            <v>2030.8</v>
          </cell>
          <cell r="AG123" t="str">
            <v>A</v>
          </cell>
          <cell r="AH123" t="str">
            <v>E</v>
          </cell>
          <cell r="AI123">
            <v>1769.2</v>
          </cell>
          <cell r="AJ123" t="str">
            <v>A</v>
          </cell>
          <cell r="AK123" t="str">
            <v>E</v>
          </cell>
          <cell r="AL123">
            <v>610.79999999999995</v>
          </cell>
          <cell r="AM123" t="str">
            <v>A</v>
          </cell>
          <cell r="AN123" t="str">
            <v>E</v>
          </cell>
          <cell r="AO123">
            <v>5312.7</v>
          </cell>
          <cell r="AP123" t="str">
            <v>A</v>
          </cell>
          <cell r="AQ123" t="str">
            <v>E</v>
          </cell>
          <cell r="AR123">
            <v>175</v>
          </cell>
          <cell r="AS123" t="str">
            <v>A</v>
          </cell>
          <cell r="AT123" t="str">
            <v>E</v>
          </cell>
          <cell r="AU123">
            <v>5137.7</v>
          </cell>
          <cell r="AV123" t="str">
            <v>A</v>
          </cell>
          <cell r="AW123" t="str">
            <v>E</v>
          </cell>
          <cell r="AX123">
            <v>-3561.099999999994</v>
          </cell>
          <cell r="AY123" t="str">
            <v>A</v>
          </cell>
          <cell r="AZ123" t="str">
            <v>E</v>
          </cell>
        </row>
        <row r="124">
          <cell r="A124" t="str">
            <v>2020-Q2</v>
          </cell>
          <cell r="B124">
            <v>39284.1</v>
          </cell>
          <cell r="C124" t="str">
            <v>A</v>
          </cell>
          <cell r="D124" t="str">
            <v>E</v>
          </cell>
          <cell r="E124">
            <v>38492.400000000001</v>
          </cell>
          <cell r="F124" t="str">
            <v>A</v>
          </cell>
          <cell r="G124" t="str">
            <v>E</v>
          </cell>
          <cell r="H124">
            <v>2591.5</v>
          </cell>
          <cell r="I124" t="str">
            <v>A</v>
          </cell>
          <cell r="J124" t="str">
            <v>E</v>
          </cell>
          <cell r="K124">
            <v>8202</v>
          </cell>
          <cell r="L124" t="str">
            <v>A</v>
          </cell>
          <cell r="M124" t="str">
            <v>E</v>
          </cell>
          <cell r="N124">
            <v>6562.9</v>
          </cell>
          <cell r="O124" t="str">
            <v>A</v>
          </cell>
          <cell r="P124" t="str">
            <v>E</v>
          </cell>
          <cell r="Q124">
            <v>2282.6999999999998</v>
          </cell>
          <cell r="R124" t="str">
            <v>A</v>
          </cell>
          <cell r="S124" t="str">
            <v>E</v>
          </cell>
          <cell r="T124">
            <v>12045.9</v>
          </cell>
          <cell r="U124" t="str">
            <v>A</v>
          </cell>
          <cell r="V124" t="str">
            <v>E</v>
          </cell>
          <cell r="W124">
            <v>5143.1000000000004</v>
          </cell>
          <cell r="X124" t="str">
            <v>A</v>
          </cell>
          <cell r="Y124" t="str">
            <v>E</v>
          </cell>
          <cell r="Z124">
            <v>1566.4</v>
          </cell>
          <cell r="AA124" t="str">
            <v>A</v>
          </cell>
          <cell r="AB124" t="str">
            <v>E</v>
          </cell>
          <cell r="AC124">
            <v>2624.8</v>
          </cell>
          <cell r="AD124" t="str">
            <v>A</v>
          </cell>
          <cell r="AE124" t="str">
            <v>E</v>
          </cell>
          <cell r="AF124">
            <v>1925.9</v>
          </cell>
          <cell r="AG124" t="str">
            <v>A</v>
          </cell>
          <cell r="AH124" t="str">
            <v>E</v>
          </cell>
          <cell r="AI124">
            <v>1752.9</v>
          </cell>
          <cell r="AJ124" t="str">
            <v>A</v>
          </cell>
          <cell r="AK124" t="str">
            <v>E</v>
          </cell>
          <cell r="AL124">
            <v>357.2</v>
          </cell>
          <cell r="AM124" t="str">
            <v>A</v>
          </cell>
          <cell r="AN124" t="str">
            <v>E</v>
          </cell>
          <cell r="AO124">
            <v>4627.6000000000004</v>
          </cell>
          <cell r="AP124" t="str">
            <v>A</v>
          </cell>
          <cell r="AQ124" t="str">
            <v>E</v>
          </cell>
          <cell r="AR124">
            <v>167.4</v>
          </cell>
          <cell r="AS124" t="str">
            <v>A</v>
          </cell>
          <cell r="AT124" t="str">
            <v>E</v>
          </cell>
          <cell r="AU124">
            <v>4460.2000000000007</v>
          </cell>
          <cell r="AV124" t="str">
            <v>A</v>
          </cell>
          <cell r="AW124" t="str">
            <v>E</v>
          </cell>
          <cell r="AX124">
            <v>-3668.5000000000036</v>
          </cell>
          <cell r="AY124" t="str">
            <v>A</v>
          </cell>
          <cell r="AZ124" t="str">
            <v>E</v>
          </cell>
        </row>
        <row r="125">
          <cell r="A125" t="str">
            <v>2020-Q3</v>
          </cell>
          <cell r="B125">
            <v>40722</v>
          </cell>
          <cell r="C125" t="str">
            <v>A</v>
          </cell>
          <cell r="D125" t="str">
            <v>E</v>
          </cell>
          <cell r="E125">
            <v>40300.1</v>
          </cell>
          <cell r="F125" t="str">
            <v>A</v>
          </cell>
          <cell r="G125" t="str">
            <v>E</v>
          </cell>
          <cell r="H125">
            <v>2328.5</v>
          </cell>
          <cell r="I125" t="str">
            <v>A</v>
          </cell>
          <cell r="J125" t="str">
            <v>E</v>
          </cell>
          <cell r="K125">
            <v>9049.9</v>
          </cell>
          <cell r="L125" t="str">
            <v>A</v>
          </cell>
          <cell r="M125" t="str">
            <v>E</v>
          </cell>
          <cell r="N125">
            <v>8118</v>
          </cell>
          <cell r="O125" t="str">
            <v>A</v>
          </cell>
          <cell r="P125" t="str">
            <v>E</v>
          </cell>
          <cell r="Q125">
            <v>2393.1</v>
          </cell>
          <cell r="R125" t="str">
            <v>A</v>
          </cell>
          <cell r="S125" t="str">
            <v>E</v>
          </cell>
          <cell r="T125">
            <v>12728.4</v>
          </cell>
          <cell r="U125" t="str">
            <v>A</v>
          </cell>
          <cell r="V125" t="str">
            <v>E</v>
          </cell>
          <cell r="W125">
            <v>5326.8</v>
          </cell>
          <cell r="X125" t="str">
            <v>A</v>
          </cell>
          <cell r="Y125" t="str">
            <v>E</v>
          </cell>
          <cell r="Z125">
            <v>1574.2</v>
          </cell>
          <cell r="AA125" t="str">
            <v>A</v>
          </cell>
          <cell r="AB125" t="str">
            <v>E</v>
          </cell>
          <cell r="AC125">
            <v>2709.2</v>
          </cell>
          <cell r="AD125" t="str">
            <v>A</v>
          </cell>
          <cell r="AE125" t="str">
            <v>E</v>
          </cell>
          <cell r="AF125">
            <v>1975</v>
          </cell>
          <cell r="AG125" t="str">
            <v>A</v>
          </cell>
          <cell r="AH125" t="str">
            <v>E</v>
          </cell>
          <cell r="AI125">
            <v>1763.6</v>
          </cell>
          <cell r="AJ125" t="str">
            <v>A</v>
          </cell>
          <cell r="AK125" t="str">
            <v>E</v>
          </cell>
          <cell r="AL125">
            <v>451.4</v>
          </cell>
          <cell r="AM125" t="str">
            <v>A</v>
          </cell>
          <cell r="AN125" t="str">
            <v>E</v>
          </cell>
          <cell r="AO125">
            <v>4936.3999999999996</v>
          </cell>
          <cell r="AP125" t="str">
            <v>A</v>
          </cell>
          <cell r="AQ125" t="str">
            <v>E</v>
          </cell>
          <cell r="AR125">
            <v>171.9</v>
          </cell>
          <cell r="AS125" t="str">
            <v>A</v>
          </cell>
          <cell r="AT125" t="str">
            <v>E</v>
          </cell>
          <cell r="AU125">
            <v>4764.5</v>
          </cell>
          <cell r="AV125" t="str">
            <v>A</v>
          </cell>
          <cell r="AW125" t="str">
            <v>E</v>
          </cell>
          <cell r="AX125">
            <v>-4342.5999999999985</v>
          </cell>
          <cell r="AY125" t="str">
            <v>A</v>
          </cell>
          <cell r="AZ125" t="str">
            <v>E</v>
          </cell>
        </row>
        <row r="126">
          <cell r="A126" t="str">
            <v>2020-Q4</v>
          </cell>
          <cell r="B126">
            <v>42148</v>
          </cell>
          <cell r="C126" t="str">
            <v>A</v>
          </cell>
          <cell r="D126" t="str">
            <v>E</v>
          </cell>
          <cell r="E126">
            <v>42602.799999999996</v>
          </cell>
          <cell r="F126" t="str">
            <v>A</v>
          </cell>
          <cell r="G126" t="str">
            <v>E</v>
          </cell>
          <cell r="H126">
            <v>2772.1</v>
          </cell>
          <cell r="I126" t="str">
            <v>A</v>
          </cell>
          <cell r="J126" t="str">
            <v>E</v>
          </cell>
          <cell r="K126">
            <v>9543.4</v>
          </cell>
          <cell r="L126" t="str">
            <v>A</v>
          </cell>
          <cell r="M126" t="str">
            <v>E</v>
          </cell>
          <cell r="N126">
            <v>8325.6</v>
          </cell>
          <cell r="O126" t="str">
            <v>A</v>
          </cell>
          <cell r="P126" t="str">
            <v>E</v>
          </cell>
          <cell r="Q126">
            <v>2384.3000000000002</v>
          </cell>
          <cell r="R126" t="str">
            <v>A</v>
          </cell>
          <cell r="S126" t="str">
            <v>E</v>
          </cell>
          <cell r="T126">
            <v>13724.3</v>
          </cell>
          <cell r="U126" t="str">
            <v>A</v>
          </cell>
          <cell r="V126" t="str">
            <v>E</v>
          </cell>
          <cell r="W126">
            <v>5550.1</v>
          </cell>
          <cell r="X126" t="str">
            <v>A</v>
          </cell>
          <cell r="Y126" t="str">
            <v>E</v>
          </cell>
          <cell r="Z126">
            <v>1646.9</v>
          </cell>
          <cell r="AA126" t="str">
            <v>A</v>
          </cell>
          <cell r="AB126" t="str">
            <v>E</v>
          </cell>
          <cell r="AC126">
            <v>2787.6</v>
          </cell>
          <cell r="AD126" t="str">
            <v>A</v>
          </cell>
          <cell r="AE126" t="str">
            <v>E</v>
          </cell>
          <cell r="AF126">
            <v>1940.7</v>
          </cell>
          <cell r="AG126" t="str">
            <v>A</v>
          </cell>
          <cell r="AH126" t="str">
            <v>E</v>
          </cell>
          <cell r="AI126">
            <v>1771</v>
          </cell>
          <cell r="AJ126" t="str">
            <v>A</v>
          </cell>
          <cell r="AK126" t="str">
            <v>E</v>
          </cell>
          <cell r="AL126">
            <v>482.4</v>
          </cell>
          <cell r="AM126" t="str">
            <v>A</v>
          </cell>
          <cell r="AN126" t="str">
            <v>E</v>
          </cell>
          <cell r="AO126">
            <v>5035.8</v>
          </cell>
          <cell r="AP126" t="str">
            <v>A</v>
          </cell>
          <cell r="AQ126" t="str">
            <v>E</v>
          </cell>
          <cell r="AR126">
            <v>183.7</v>
          </cell>
          <cell r="AS126" t="str">
            <v>A</v>
          </cell>
          <cell r="AT126" t="str">
            <v>E</v>
          </cell>
          <cell r="AU126">
            <v>4852.1000000000004</v>
          </cell>
          <cell r="AV126" t="str">
            <v>A</v>
          </cell>
          <cell r="AW126" t="str">
            <v>E</v>
          </cell>
          <cell r="AX126">
            <v>-5306.899999999996</v>
          </cell>
          <cell r="AY126" t="str">
            <v>A</v>
          </cell>
          <cell r="AZ126" t="str">
            <v>E</v>
          </cell>
        </row>
        <row r="127">
          <cell r="A127" t="str">
            <v>2021-Q1</v>
          </cell>
          <cell r="B127">
            <v>43003.6</v>
          </cell>
          <cell r="C127" t="str">
            <v>P</v>
          </cell>
          <cell r="D127" t="str">
            <v>E</v>
          </cell>
          <cell r="E127">
            <v>42529.700000000004</v>
          </cell>
          <cell r="F127" t="str">
            <v>P</v>
          </cell>
          <cell r="G127" t="str">
            <v>E</v>
          </cell>
          <cell r="H127">
            <v>2354.3000000000002</v>
          </cell>
          <cell r="I127" t="str">
            <v>P</v>
          </cell>
          <cell r="J127" t="str">
            <v>E</v>
          </cell>
          <cell r="K127">
            <v>9620.2000000000007</v>
          </cell>
          <cell r="L127" t="str">
            <v>P</v>
          </cell>
          <cell r="M127" t="str">
            <v>E</v>
          </cell>
          <cell r="N127">
            <v>8558.2999999999993</v>
          </cell>
          <cell r="O127" t="str">
            <v>P</v>
          </cell>
          <cell r="P127" t="str">
            <v>E</v>
          </cell>
          <cell r="Q127">
            <v>2232.9</v>
          </cell>
          <cell r="R127" t="str">
            <v>P</v>
          </cell>
          <cell r="S127" t="str">
            <v>E</v>
          </cell>
          <cell r="T127">
            <v>13932.4</v>
          </cell>
          <cell r="U127" t="str">
            <v>P</v>
          </cell>
          <cell r="V127" t="str">
            <v>E</v>
          </cell>
          <cell r="W127">
            <v>5522.6</v>
          </cell>
          <cell r="X127" t="str">
            <v>P</v>
          </cell>
          <cell r="Y127" t="str">
            <v>E</v>
          </cell>
          <cell r="Z127">
            <v>1636.4</v>
          </cell>
          <cell r="AA127" t="str">
            <v>P</v>
          </cell>
          <cell r="AB127" t="str">
            <v>E</v>
          </cell>
          <cell r="AC127">
            <v>2937</v>
          </cell>
          <cell r="AD127" t="str">
            <v>P</v>
          </cell>
          <cell r="AE127" t="str">
            <v>E</v>
          </cell>
          <cell r="AF127">
            <v>2002.3</v>
          </cell>
          <cell r="AG127" t="str">
            <v>P</v>
          </cell>
          <cell r="AH127" t="str">
            <v>E</v>
          </cell>
          <cell r="AI127">
            <v>1807.4</v>
          </cell>
          <cell r="AJ127" t="str">
            <v>P</v>
          </cell>
          <cell r="AK127" t="str">
            <v>E</v>
          </cell>
          <cell r="AL127">
            <v>484.2</v>
          </cell>
          <cell r="AM127" t="str">
            <v>P</v>
          </cell>
          <cell r="AN127" t="str">
            <v>E</v>
          </cell>
          <cell r="AO127">
            <v>5184.3</v>
          </cell>
          <cell r="AP127" t="str">
            <v>P</v>
          </cell>
          <cell r="AQ127" t="str">
            <v>E</v>
          </cell>
          <cell r="AR127">
            <v>182.7</v>
          </cell>
          <cell r="AS127" t="str">
            <v>P</v>
          </cell>
          <cell r="AT127" t="str">
            <v>E</v>
          </cell>
          <cell r="AU127">
            <v>5001.6000000000004</v>
          </cell>
          <cell r="AV127" t="str">
            <v>P</v>
          </cell>
          <cell r="AW127" t="str">
            <v>E</v>
          </cell>
          <cell r="AX127">
            <v>-4527.7000000000062</v>
          </cell>
          <cell r="AY127" t="str">
            <v>P</v>
          </cell>
          <cell r="AZ127" t="str">
            <v>E</v>
          </cell>
        </row>
        <row r="128">
          <cell r="A128" t="str">
            <v>2021-Q2</v>
          </cell>
          <cell r="B128">
            <v>43789.7</v>
          </cell>
          <cell r="C128" t="str">
            <v>P</v>
          </cell>
          <cell r="D128" t="str">
            <v>E</v>
          </cell>
          <cell r="E128">
            <v>43097.7</v>
          </cell>
          <cell r="F128" t="str">
            <v>P</v>
          </cell>
          <cell r="G128" t="str">
            <v>E</v>
          </cell>
          <cell r="H128">
            <v>2460.6</v>
          </cell>
          <cell r="I128" t="str">
            <v>P</v>
          </cell>
          <cell r="J128" t="str">
            <v>E</v>
          </cell>
          <cell r="K128">
            <v>9664.7000000000007</v>
          </cell>
          <cell r="L128" t="str">
            <v>P</v>
          </cell>
          <cell r="M128" t="str">
            <v>E</v>
          </cell>
          <cell r="N128">
            <v>8171.5</v>
          </cell>
          <cell r="O128" t="str">
            <v>P</v>
          </cell>
          <cell r="P128" t="str">
            <v>E</v>
          </cell>
          <cell r="Q128">
            <v>2268.1999999999998</v>
          </cell>
          <cell r="R128" t="str">
            <v>P</v>
          </cell>
          <cell r="S128" t="str">
            <v>E</v>
          </cell>
          <cell r="T128">
            <v>14141</v>
          </cell>
          <cell r="U128" t="str">
            <v>P</v>
          </cell>
          <cell r="V128" t="str">
            <v>E</v>
          </cell>
          <cell r="W128">
            <v>5583.3</v>
          </cell>
          <cell r="X128" t="str">
            <v>P</v>
          </cell>
          <cell r="Y128" t="str">
            <v>E</v>
          </cell>
          <cell r="Z128">
            <v>1587</v>
          </cell>
          <cell r="AA128" t="str">
            <v>P</v>
          </cell>
          <cell r="AB128" t="str">
            <v>E</v>
          </cell>
          <cell r="AC128">
            <v>3009.6</v>
          </cell>
          <cell r="AD128" t="str">
            <v>P</v>
          </cell>
          <cell r="AE128" t="str">
            <v>E</v>
          </cell>
          <cell r="AF128">
            <v>2024.5</v>
          </cell>
          <cell r="AG128" t="str">
            <v>P</v>
          </cell>
          <cell r="AH128" t="str">
            <v>E</v>
          </cell>
          <cell r="AI128">
            <v>1821.6</v>
          </cell>
          <cell r="AJ128" t="str">
            <v>P</v>
          </cell>
          <cell r="AK128" t="str">
            <v>E</v>
          </cell>
          <cell r="AL128">
            <v>537.20000000000005</v>
          </cell>
          <cell r="AM128" t="str">
            <v>P</v>
          </cell>
          <cell r="AN128" t="str">
            <v>E</v>
          </cell>
          <cell r="AO128">
            <v>5288.6</v>
          </cell>
          <cell r="AP128" t="str">
            <v>P</v>
          </cell>
          <cell r="AQ128" t="str">
            <v>E</v>
          </cell>
          <cell r="AR128">
            <v>195.3</v>
          </cell>
          <cell r="AS128" t="str">
            <v>P</v>
          </cell>
          <cell r="AT128" t="str">
            <v>E</v>
          </cell>
          <cell r="AU128">
            <v>5093.3</v>
          </cell>
          <cell r="AV128" t="str">
            <v>P</v>
          </cell>
          <cell r="AW128" t="str">
            <v>E</v>
          </cell>
          <cell r="AX128">
            <v>-4401.3</v>
          </cell>
          <cell r="AY128" t="str">
            <v>P</v>
          </cell>
          <cell r="AZ128" t="str">
            <v>E</v>
          </cell>
        </row>
        <row r="129">
          <cell r="A129" t="str">
            <v>2021-Q3</v>
          </cell>
          <cell r="B129">
            <v>44155.8</v>
          </cell>
          <cell r="C129" t="str">
            <v>P</v>
          </cell>
          <cell r="D129" t="str">
            <v>E</v>
          </cell>
          <cell r="E129">
            <v>43202.599999999991</v>
          </cell>
          <cell r="F129" t="str">
            <v>P</v>
          </cell>
          <cell r="G129" t="str">
            <v>E</v>
          </cell>
          <cell r="H129">
            <v>2726.9</v>
          </cell>
          <cell r="I129" t="str">
            <v>P</v>
          </cell>
          <cell r="J129" t="str">
            <v>E</v>
          </cell>
          <cell r="K129">
            <v>9564.7999999999993</v>
          </cell>
          <cell r="L129" t="str">
            <v>P</v>
          </cell>
          <cell r="M129" t="str">
            <v>E</v>
          </cell>
          <cell r="N129">
            <v>9090.1</v>
          </cell>
          <cell r="O129" t="str">
            <v>P</v>
          </cell>
          <cell r="P129" t="str">
            <v>E</v>
          </cell>
          <cell r="Q129">
            <v>2123.8000000000002</v>
          </cell>
          <cell r="R129" t="str">
            <v>P</v>
          </cell>
          <cell r="S129" t="str">
            <v>E</v>
          </cell>
          <cell r="T129">
            <v>14150.6</v>
          </cell>
          <cell r="U129" t="str">
            <v>P</v>
          </cell>
          <cell r="V129" t="str">
            <v>E</v>
          </cell>
          <cell r="W129">
            <v>5724.7</v>
          </cell>
          <cell r="X129" t="str">
            <v>P</v>
          </cell>
          <cell r="Y129" t="str">
            <v>E</v>
          </cell>
          <cell r="Z129">
            <v>1599.2</v>
          </cell>
          <cell r="AA129" t="str">
            <v>P</v>
          </cell>
          <cell r="AB129" t="str">
            <v>E</v>
          </cell>
          <cell r="AC129">
            <v>3003.7</v>
          </cell>
          <cell r="AD129" t="str">
            <v>P</v>
          </cell>
          <cell r="AE129" t="str">
            <v>E</v>
          </cell>
          <cell r="AF129">
            <v>1934.4</v>
          </cell>
          <cell r="AG129" t="str">
            <v>P</v>
          </cell>
          <cell r="AH129" t="str">
            <v>E</v>
          </cell>
          <cell r="AI129">
            <v>1836.8</v>
          </cell>
          <cell r="AJ129" t="str">
            <v>P</v>
          </cell>
          <cell r="AK129" t="str">
            <v>E</v>
          </cell>
          <cell r="AL129">
            <v>537.70000000000005</v>
          </cell>
          <cell r="AM129" t="str">
            <v>P</v>
          </cell>
          <cell r="AN129" t="str">
            <v>E</v>
          </cell>
          <cell r="AO129">
            <v>5271.1</v>
          </cell>
          <cell r="AP129" t="str">
            <v>P</v>
          </cell>
          <cell r="AQ129" t="str">
            <v>E</v>
          </cell>
          <cell r="AR129">
            <v>190.2</v>
          </cell>
          <cell r="AS129" t="str">
            <v>P</v>
          </cell>
          <cell r="AT129" t="str">
            <v>E</v>
          </cell>
          <cell r="AU129">
            <v>5080.9000000000005</v>
          </cell>
          <cell r="AV129" t="str">
            <v>P</v>
          </cell>
          <cell r="AW129" t="str">
            <v>E</v>
          </cell>
          <cell r="AX129">
            <v>-4127.6999999999889</v>
          </cell>
          <cell r="AY129" t="str">
            <v>P</v>
          </cell>
          <cell r="AZ129" t="str">
            <v>E</v>
          </cell>
        </row>
        <row r="130">
          <cell r="A130" t="str">
            <v>2021-Q4</v>
          </cell>
          <cell r="B130">
            <v>44416</v>
          </cell>
          <cell r="C130" t="str">
            <v>P</v>
          </cell>
          <cell r="D130" t="str">
            <v>E</v>
          </cell>
          <cell r="E130">
            <v>43152.600000000006</v>
          </cell>
          <cell r="F130" t="str">
            <v>P</v>
          </cell>
          <cell r="G130" t="str">
            <v>E</v>
          </cell>
          <cell r="H130">
            <v>2424.1999999999998</v>
          </cell>
          <cell r="I130" t="str">
            <v>P</v>
          </cell>
          <cell r="J130" t="str">
            <v>E</v>
          </cell>
          <cell r="K130">
            <v>9597</v>
          </cell>
          <cell r="L130" t="str">
            <v>P</v>
          </cell>
          <cell r="M130" t="str">
            <v>E</v>
          </cell>
          <cell r="N130">
            <v>8801.7000000000007</v>
          </cell>
          <cell r="O130" t="str">
            <v>P</v>
          </cell>
          <cell r="P130" t="str">
            <v>E</v>
          </cell>
          <cell r="Q130">
            <v>2172.1</v>
          </cell>
          <cell r="R130" t="str">
            <v>P</v>
          </cell>
          <cell r="S130" t="str">
            <v>E</v>
          </cell>
          <cell r="T130">
            <v>14368.1</v>
          </cell>
          <cell r="U130" t="str">
            <v>P</v>
          </cell>
          <cell r="V130" t="str">
            <v>E</v>
          </cell>
          <cell r="W130">
            <v>5569.3</v>
          </cell>
          <cell r="X130" t="str">
            <v>P</v>
          </cell>
          <cell r="Y130" t="str">
            <v>E</v>
          </cell>
          <cell r="Z130">
            <v>1600.3</v>
          </cell>
          <cell r="AA130" t="str">
            <v>P</v>
          </cell>
          <cell r="AB130" t="str">
            <v>E</v>
          </cell>
          <cell r="AC130">
            <v>3079.3</v>
          </cell>
          <cell r="AD130" t="str">
            <v>P</v>
          </cell>
          <cell r="AE130" t="str">
            <v>E</v>
          </cell>
          <cell r="AF130">
            <v>1984.2</v>
          </cell>
          <cell r="AG130" t="str">
            <v>P</v>
          </cell>
          <cell r="AH130" t="str">
            <v>E</v>
          </cell>
          <cell r="AI130">
            <v>1829.2</v>
          </cell>
          <cell r="AJ130" t="str">
            <v>P</v>
          </cell>
          <cell r="AK130" t="str">
            <v>E</v>
          </cell>
          <cell r="AL130">
            <v>528.9</v>
          </cell>
          <cell r="AM130" t="str">
            <v>P</v>
          </cell>
          <cell r="AN130" t="str">
            <v>E</v>
          </cell>
          <cell r="AO130">
            <v>5533.4</v>
          </cell>
          <cell r="AP130" t="str">
            <v>P</v>
          </cell>
          <cell r="AQ130" t="str">
            <v>E</v>
          </cell>
          <cell r="AR130">
            <v>196.7</v>
          </cell>
          <cell r="AS130" t="str">
            <v>P</v>
          </cell>
          <cell r="AT130" t="str">
            <v>E</v>
          </cell>
          <cell r="AU130">
            <v>5336.7</v>
          </cell>
          <cell r="AV130" t="str">
            <v>P</v>
          </cell>
          <cell r="AW130" t="str">
            <v>E</v>
          </cell>
          <cell r="AX130">
            <v>-4073.3000000000056</v>
          </cell>
          <cell r="AY130" t="str">
            <v>P</v>
          </cell>
          <cell r="AZ130" t="str">
            <v>E</v>
          </cell>
        </row>
        <row r="131">
          <cell r="A131" t="str">
            <v>2022-Q1</v>
          </cell>
          <cell r="B131">
            <v>45119</v>
          </cell>
          <cell r="C131" t="str">
            <v>P</v>
          </cell>
          <cell r="D131" t="str">
            <v>E</v>
          </cell>
          <cell r="E131">
            <v>45502.8</v>
          </cell>
          <cell r="F131" t="str">
            <v>P</v>
          </cell>
          <cell r="G131" t="str">
            <v>E</v>
          </cell>
          <cell r="H131">
            <v>2395.6</v>
          </cell>
          <cell r="I131" t="str">
            <v>P</v>
          </cell>
          <cell r="J131" t="str">
            <v>E</v>
          </cell>
          <cell r="K131">
            <v>9570.2000000000007</v>
          </cell>
          <cell r="L131" t="str">
            <v>P</v>
          </cell>
          <cell r="M131" t="str">
            <v>E</v>
          </cell>
          <cell r="N131">
            <v>8495.7000000000007</v>
          </cell>
          <cell r="O131" t="str">
            <v>P</v>
          </cell>
          <cell r="P131" t="str">
            <v>E</v>
          </cell>
          <cell r="Q131">
            <v>2307.1999999999998</v>
          </cell>
          <cell r="R131" t="str">
            <v>P</v>
          </cell>
          <cell r="S131" t="str">
            <v>E</v>
          </cell>
          <cell r="T131">
            <v>15116.8</v>
          </cell>
          <cell r="U131" t="str">
            <v>P</v>
          </cell>
          <cell r="V131" t="str">
            <v>E</v>
          </cell>
          <cell r="W131">
            <v>6853</v>
          </cell>
          <cell r="X131" t="str">
            <v>P</v>
          </cell>
          <cell r="Y131" t="str">
            <v>E</v>
          </cell>
          <cell r="Z131">
            <v>1629.6</v>
          </cell>
          <cell r="AA131" t="str">
            <v>P</v>
          </cell>
          <cell r="AB131" t="str">
            <v>E</v>
          </cell>
          <cell r="AC131">
            <v>3148.4</v>
          </cell>
          <cell r="AD131" t="str">
            <v>P</v>
          </cell>
          <cell r="AE131" t="str">
            <v>E</v>
          </cell>
          <cell r="AF131">
            <v>2093.6</v>
          </cell>
          <cell r="AG131" t="str">
            <v>P</v>
          </cell>
          <cell r="AH131" t="str">
            <v>E</v>
          </cell>
          <cell r="AI131">
            <v>1837.3</v>
          </cell>
          <cell r="AJ131" t="str">
            <v>P</v>
          </cell>
          <cell r="AK131" t="str">
            <v>E</v>
          </cell>
          <cell r="AL131">
            <v>551.1</v>
          </cell>
          <cell r="AM131" t="str">
            <v>P</v>
          </cell>
          <cell r="AN131" t="str">
            <v>E</v>
          </cell>
          <cell r="AO131">
            <v>5479.9</v>
          </cell>
          <cell r="AP131" t="str">
            <v>P</v>
          </cell>
          <cell r="AQ131" t="str">
            <v>E</v>
          </cell>
          <cell r="AR131">
            <v>196.4</v>
          </cell>
          <cell r="AS131" t="str">
            <v>P</v>
          </cell>
          <cell r="AT131" t="str">
            <v>E</v>
          </cell>
          <cell r="AU131">
            <v>5283.5</v>
          </cell>
          <cell r="AV131" t="str">
            <v>P</v>
          </cell>
          <cell r="AW131" t="str">
            <v>E</v>
          </cell>
          <cell r="AX131">
            <v>-5667.3000000000029</v>
          </cell>
          <cell r="AY131" t="str">
            <v>P</v>
          </cell>
          <cell r="AZ131" t="str">
            <v>E</v>
          </cell>
        </row>
        <row r="132">
          <cell r="A132" t="str">
            <v>2022-Q2</v>
          </cell>
          <cell r="B132">
            <v>45586.3</v>
          </cell>
          <cell r="C132" t="str">
            <v>P</v>
          </cell>
          <cell r="D132" t="str">
            <v>E</v>
          </cell>
          <cell r="E132">
            <v>45820.1</v>
          </cell>
          <cell r="F132" t="str">
            <v>P</v>
          </cell>
          <cell r="G132" t="str">
            <v>E</v>
          </cell>
          <cell r="H132">
            <v>2418.6</v>
          </cell>
          <cell r="I132" t="str">
            <v>P</v>
          </cell>
          <cell r="J132" t="str">
            <v>E</v>
          </cell>
          <cell r="K132">
            <v>9503.7999999999993</v>
          </cell>
          <cell r="L132" t="str">
            <v>P</v>
          </cell>
          <cell r="M132" t="str">
            <v>E</v>
          </cell>
          <cell r="N132">
            <v>8428.7999999999993</v>
          </cell>
          <cell r="O132" t="str">
            <v>P</v>
          </cell>
          <cell r="P132" t="str">
            <v>E</v>
          </cell>
          <cell r="Q132">
            <v>2320.6</v>
          </cell>
          <cell r="R132" t="str">
            <v>P</v>
          </cell>
          <cell r="S132" t="str">
            <v>E</v>
          </cell>
          <cell r="T132">
            <v>15329.5</v>
          </cell>
          <cell r="U132" t="str">
            <v>P</v>
          </cell>
          <cell r="V132" t="str">
            <v>E</v>
          </cell>
          <cell r="W132">
            <v>6648.2</v>
          </cell>
          <cell r="X132" t="str">
            <v>P</v>
          </cell>
          <cell r="Y132" t="str">
            <v>E</v>
          </cell>
          <cell r="Z132">
            <v>1618.5</v>
          </cell>
          <cell r="AA132" t="str">
            <v>P</v>
          </cell>
          <cell r="AB132" t="str">
            <v>E</v>
          </cell>
          <cell r="AC132">
            <v>3199.3</v>
          </cell>
          <cell r="AD132" t="str">
            <v>P</v>
          </cell>
          <cell r="AE132" t="str">
            <v>E</v>
          </cell>
          <cell r="AF132">
            <v>2291.6</v>
          </cell>
          <cell r="AG132" t="str">
            <v>P</v>
          </cell>
          <cell r="AH132" t="str">
            <v>E</v>
          </cell>
          <cell r="AI132">
            <v>1848.4</v>
          </cell>
          <cell r="AJ132" t="str">
            <v>P</v>
          </cell>
          <cell r="AK132" t="str">
            <v>E</v>
          </cell>
          <cell r="AL132">
            <v>641.6</v>
          </cell>
          <cell r="AM132" t="str">
            <v>P</v>
          </cell>
          <cell r="AN132" t="str">
            <v>E</v>
          </cell>
          <cell r="AO132">
            <v>5593.3</v>
          </cell>
          <cell r="AP132" t="str">
            <v>P</v>
          </cell>
          <cell r="AQ132" t="str">
            <v>E</v>
          </cell>
          <cell r="AR132">
            <v>198.7</v>
          </cell>
          <cell r="AS132" t="str">
            <v>P</v>
          </cell>
          <cell r="AT132" t="str">
            <v>E</v>
          </cell>
          <cell r="AU132">
            <v>5394.6</v>
          </cell>
          <cell r="AV132" t="str">
            <v>P</v>
          </cell>
          <cell r="AW132" t="str">
            <v>E</v>
          </cell>
          <cell r="AX132">
            <v>-5628.399999999996</v>
          </cell>
          <cell r="AY132" t="str">
            <v>P</v>
          </cell>
          <cell r="AZ132" t="str">
            <v>E</v>
          </cell>
        </row>
        <row r="133">
          <cell r="A133" t="str">
            <v>2022-Q3</v>
          </cell>
          <cell r="B133">
            <v>45769</v>
          </cell>
          <cell r="C133" t="str">
            <v>P</v>
          </cell>
          <cell r="D133" t="str">
            <v>E</v>
          </cell>
          <cell r="E133">
            <v>46387.199999999997</v>
          </cell>
          <cell r="F133" t="str">
            <v>P</v>
          </cell>
          <cell r="G133" t="str">
            <v>E</v>
          </cell>
          <cell r="H133">
            <v>2285.1999999999998</v>
          </cell>
          <cell r="I133" t="str">
            <v>P</v>
          </cell>
          <cell r="J133" t="str">
            <v>E</v>
          </cell>
          <cell r="K133">
            <v>9410</v>
          </cell>
          <cell r="L133" t="str">
            <v>P</v>
          </cell>
          <cell r="M133" t="str">
            <v>E</v>
          </cell>
          <cell r="N133">
            <v>8622.6</v>
          </cell>
          <cell r="O133" t="str">
            <v>P</v>
          </cell>
          <cell r="P133" t="str">
            <v>E</v>
          </cell>
          <cell r="Q133">
            <v>2366</v>
          </cell>
          <cell r="R133" t="str">
            <v>P</v>
          </cell>
          <cell r="S133" t="str">
            <v>E</v>
          </cell>
          <cell r="T133">
            <v>15503.9</v>
          </cell>
          <cell r="U133" t="str">
            <v>P</v>
          </cell>
          <cell r="V133" t="str">
            <v>E</v>
          </cell>
          <cell r="W133">
            <v>7036.2</v>
          </cell>
          <cell r="X133" t="str">
            <v>P</v>
          </cell>
          <cell r="Y133" t="str">
            <v>E</v>
          </cell>
          <cell r="Z133">
            <v>1604.9</v>
          </cell>
          <cell r="AA133" t="str">
            <v>P</v>
          </cell>
          <cell r="AB133" t="str">
            <v>E</v>
          </cell>
          <cell r="AC133">
            <v>3330.5</v>
          </cell>
          <cell r="AD133" t="str">
            <v>P</v>
          </cell>
          <cell r="AE133" t="str">
            <v>E</v>
          </cell>
          <cell r="AF133">
            <v>2445.4</v>
          </cell>
          <cell r="AG133" t="str">
            <v>P</v>
          </cell>
          <cell r="AH133" t="str">
            <v>E</v>
          </cell>
          <cell r="AI133">
            <v>1849.2</v>
          </cell>
          <cell r="AJ133" t="str">
            <v>P</v>
          </cell>
          <cell r="AK133" t="str">
            <v>E</v>
          </cell>
          <cell r="AL133">
            <v>555.9</v>
          </cell>
          <cell r="AM133" t="str">
            <v>P</v>
          </cell>
          <cell r="AN133" t="str">
            <v>E</v>
          </cell>
          <cell r="AO133">
            <v>5678.5</v>
          </cell>
          <cell r="AP133" t="str">
            <v>P</v>
          </cell>
          <cell r="AQ133" t="str">
            <v>E</v>
          </cell>
          <cell r="AR133">
            <v>304.60000000000002</v>
          </cell>
          <cell r="AS133" t="str">
            <v>P</v>
          </cell>
          <cell r="AT133" t="str">
            <v>E</v>
          </cell>
          <cell r="AU133">
            <v>5373.9</v>
          </cell>
          <cell r="AV133" t="str">
            <v>P</v>
          </cell>
          <cell r="AW133" t="str">
            <v>E</v>
          </cell>
          <cell r="AX133">
            <v>-5992.0999999999967</v>
          </cell>
          <cell r="AY133" t="str">
            <v>P</v>
          </cell>
          <cell r="AZ133" t="str">
            <v>E</v>
          </cell>
        </row>
        <row r="134">
          <cell r="A134" t="str">
            <v>2022-Q4</v>
          </cell>
          <cell r="B134">
            <v>46178.3</v>
          </cell>
          <cell r="C134" t="str">
            <v>P</v>
          </cell>
          <cell r="D134" t="str">
            <v>E</v>
          </cell>
          <cell r="E134">
            <v>46157.599999999999</v>
          </cell>
          <cell r="F134" t="str">
            <v>P</v>
          </cell>
          <cell r="G134" t="str">
            <v>E</v>
          </cell>
          <cell r="H134">
            <v>2131.5</v>
          </cell>
          <cell r="I134" t="str">
            <v>P</v>
          </cell>
          <cell r="J134" t="str">
            <v>E</v>
          </cell>
          <cell r="K134">
            <v>9371.5</v>
          </cell>
          <cell r="L134" t="str">
            <v>P</v>
          </cell>
          <cell r="M134" t="str">
            <v>E</v>
          </cell>
          <cell r="N134">
            <v>8568.7999999999993</v>
          </cell>
          <cell r="O134" t="str">
            <v>P</v>
          </cell>
          <cell r="P134" t="str">
            <v>E</v>
          </cell>
          <cell r="Q134">
            <v>2480.1</v>
          </cell>
          <cell r="R134" t="str">
            <v>P</v>
          </cell>
          <cell r="S134" t="str">
            <v>E</v>
          </cell>
          <cell r="T134">
            <v>15826.2</v>
          </cell>
          <cell r="U134" t="str">
            <v>P</v>
          </cell>
          <cell r="V134" t="str">
            <v>E</v>
          </cell>
          <cell r="W134">
            <v>6662.5</v>
          </cell>
          <cell r="X134" t="str">
            <v>P</v>
          </cell>
          <cell r="Y134" t="str">
            <v>E</v>
          </cell>
          <cell r="Z134">
            <v>1606.1</v>
          </cell>
          <cell r="AA134" t="str">
            <v>P</v>
          </cell>
          <cell r="AB134" t="str">
            <v>E</v>
          </cell>
          <cell r="AC134">
            <v>3292</v>
          </cell>
          <cell r="AD134" t="str">
            <v>P</v>
          </cell>
          <cell r="AE134" t="str">
            <v>E</v>
          </cell>
          <cell r="AF134">
            <v>2379.6999999999998</v>
          </cell>
          <cell r="AG134" t="str">
            <v>P</v>
          </cell>
          <cell r="AH134" t="str">
            <v>E</v>
          </cell>
          <cell r="AI134">
            <v>1851.1</v>
          </cell>
          <cell r="AJ134" t="str">
            <v>P</v>
          </cell>
          <cell r="AK134" t="str">
            <v>E</v>
          </cell>
          <cell r="AL134">
            <v>556.9</v>
          </cell>
          <cell r="AM134" t="str">
            <v>P</v>
          </cell>
          <cell r="AN134" t="str">
            <v>E</v>
          </cell>
          <cell r="AO134">
            <v>6162.7</v>
          </cell>
          <cell r="AP134" t="str">
            <v>P</v>
          </cell>
          <cell r="AQ134" t="str">
            <v>E</v>
          </cell>
          <cell r="AR134">
            <v>231.9</v>
          </cell>
          <cell r="AS134" t="str">
            <v>P</v>
          </cell>
          <cell r="AT134" t="str">
            <v>E</v>
          </cell>
          <cell r="AU134">
            <v>5930.8</v>
          </cell>
          <cell r="AV134" t="str">
            <v>P</v>
          </cell>
          <cell r="AW134" t="str">
            <v>E</v>
          </cell>
          <cell r="AX134">
            <v>-5910.0999999999958</v>
          </cell>
          <cell r="AY134" t="str">
            <v>P</v>
          </cell>
          <cell r="AZ134" t="str">
            <v>E</v>
          </cell>
        </row>
        <row r="135">
          <cell r="A135" t="str">
            <v>2023-Q1</v>
          </cell>
          <cell r="B135">
            <v>46427</v>
          </cell>
          <cell r="C135" t="str">
            <v>P</v>
          </cell>
          <cell r="D135" t="str">
            <v>E</v>
          </cell>
          <cell r="E135">
            <v>46538.5</v>
          </cell>
          <cell r="F135" t="str">
            <v>P</v>
          </cell>
          <cell r="G135" t="str">
            <v>E</v>
          </cell>
          <cell r="H135">
            <v>2374.4</v>
          </cell>
          <cell r="I135" t="str">
            <v>P</v>
          </cell>
          <cell r="J135" t="str">
            <v>E</v>
          </cell>
          <cell r="K135">
            <v>9339.4</v>
          </cell>
          <cell r="L135" t="str">
            <v>P</v>
          </cell>
          <cell r="M135" t="str">
            <v>E</v>
          </cell>
          <cell r="N135">
            <v>8251.4</v>
          </cell>
          <cell r="O135" t="str">
            <v>P</v>
          </cell>
          <cell r="P135" t="str">
            <v>E</v>
          </cell>
          <cell r="Q135">
            <v>2489.1</v>
          </cell>
          <cell r="R135" t="str">
            <v>P</v>
          </cell>
          <cell r="S135" t="str">
            <v>E</v>
          </cell>
          <cell r="T135">
            <v>15668.4</v>
          </cell>
          <cell r="U135" t="str">
            <v>P</v>
          </cell>
          <cell r="V135" t="str">
            <v>E</v>
          </cell>
          <cell r="W135">
            <v>7218.5</v>
          </cell>
          <cell r="X135" t="str">
            <v>P</v>
          </cell>
          <cell r="Y135" t="str">
            <v>E</v>
          </cell>
          <cell r="Z135">
            <v>1623.9</v>
          </cell>
          <cell r="AA135" t="str">
            <v>P</v>
          </cell>
          <cell r="AB135" t="str">
            <v>E</v>
          </cell>
          <cell r="AC135">
            <v>3190.7</v>
          </cell>
          <cell r="AD135" t="str">
            <v>P</v>
          </cell>
          <cell r="AE135" t="str">
            <v>E</v>
          </cell>
          <cell r="AF135">
            <v>2176</v>
          </cell>
          <cell r="AG135" t="str">
            <v>P</v>
          </cell>
          <cell r="AH135" t="str">
            <v>E</v>
          </cell>
          <cell r="AI135">
            <v>1858.9</v>
          </cell>
          <cell r="AJ135" t="str">
            <v>P</v>
          </cell>
          <cell r="AK135" t="str">
            <v>E</v>
          </cell>
          <cell r="AL135">
            <v>599.20000000000005</v>
          </cell>
          <cell r="AM135" t="str">
            <v>P</v>
          </cell>
          <cell r="AN135" t="str">
            <v>E</v>
          </cell>
          <cell r="AO135">
            <v>5648.5</v>
          </cell>
          <cell r="AP135" t="str">
            <v>P</v>
          </cell>
          <cell r="AQ135" t="str">
            <v>E</v>
          </cell>
          <cell r="AR135">
            <v>205.5</v>
          </cell>
          <cell r="AS135" t="str">
            <v>P</v>
          </cell>
          <cell r="AT135" t="str">
            <v>E</v>
          </cell>
          <cell r="AU135">
            <v>5443</v>
          </cell>
          <cell r="AV135" t="str">
            <v>P</v>
          </cell>
          <cell r="AW135" t="str">
            <v>E</v>
          </cell>
          <cell r="AX135">
            <v>-5554.5</v>
          </cell>
          <cell r="AY135" t="str">
            <v>P</v>
          </cell>
          <cell r="AZ135" t="str">
            <v>E</v>
          </cell>
        </row>
        <row r="136">
          <cell r="A136" t="str">
            <v>2023-Q2</v>
          </cell>
          <cell r="B136">
            <v>46831.199999999997</v>
          </cell>
          <cell r="C136" t="str">
            <v>P</v>
          </cell>
          <cell r="D136" t="str">
            <v>E</v>
          </cell>
          <cell r="E136">
            <v>46776.100000000006</v>
          </cell>
          <cell r="F136" t="str">
            <v>P</v>
          </cell>
          <cell r="G136" t="str">
            <v>E</v>
          </cell>
          <cell r="H136">
            <v>2339.1999999999998</v>
          </cell>
          <cell r="I136" t="str">
            <v>P</v>
          </cell>
          <cell r="J136" t="str">
            <v>E</v>
          </cell>
          <cell r="K136">
            <v>9194.7999999999993</v>
          </cell>
          <cell r="L136" t="str">
            <v>P</v>
          </cell>
          <cell r="M136" t="str">
            <v>E</v>
          </cell>
          <cell r="N136">
            <v>8139.7</v>
          </cell>
          <cell r="O136" t="str">
            <v>P</v>
          </cell>
          <cell r="P136" t="str">
            <v>E</v>
          </cell>
          <cell r="Q136">
            <v>2440.5</v>
          </cell>
          <cell r="R136" t="str">
            <v>P</v>
          </cell>
          <cell r="S136" t="str">
            <v>E</v>
          </cell>
          <cell r="T136">
            <v>15907.8</v>
          </cell>
          <cell r="U136" t="str">
            <v>P</v>
          </cell>
          <cell r="V136" t="str">
            <v>E</v>
          </cell>
          <cell r="W136">
            <v>7111.6</v>
          </cell>
          <cell r="X136" t="str">
            <v>P</v>
          </cell>
          <cell r="Y136" t="str">
            <v>E</v>
          </cell>
          <cell r="Z136">
            <v>1615.8</v>
          </cell>
          <cell r="AA136" t="str">
            <v>P</v>
          </cell>
          <cell r="AB136" t="str">
            <v>E</v>
          </cell>
          <cell r="AC136">
            <v>3316</v>
          </cell>
          <cell r="AD136" t="str">
            <v>P</v>
          </cell>
          <cell r="AE136" t="str">
            <v>E</v>
          </cell>
          <cell r="AF136">
            <v>2327.3000000000002</v>
          </cell>
          <cell r="AG136" t="str">
            <v>P</v>
          </cell>
          <cell r="AH136" t="str">
            <v>E</v>
          </cell>
          <cell r="AI136">
            <v>1863.1</v>
          </cell>
          <cell r="AJ136" t="str">
            <v>P</v>
          </cell>
          <cell r="AK136" t="str">
            <v>E</v>
          </cell>
          <cell r="AL136">
            <v>660</v>
          </cell>
          <cell r="AM136" t="str">
            <v>P</v>
          </cell>
          <cell r="AN136" t="str">
            <v>E</v>
          </cell>
          <cell r="AO136">
            <v>5773.3</v>
          </cell>
          <cell r="AP136" t="str">
            <v>P</v>
          </cell>
          <cell r="AQ136" t="str">
            <v>E</v>
          </cell>
          <cell r="AR136">
            <v>201</v>
          </cell>
          <cell r="AS136" t="str">
            <v>P</v>
          </cell>
          <cell r="AT136" t="str">
            <v>E</v>
          </cell>
          <cell r="AU136">
            <v>5572.3</v>
          </cell>
          <cell r="AV136" t="str">
            <v>P</v>
          </cell>
          <cell r="AW136" t="str">
            <v>E</v>
          </cell>
          <cell r="AX136">
            <v>-5517.2000000000089</v>
          </cell>
          <cell r="AY136" t="str">
            <v>P</v>
          </cell>
          <cell r="AZ136"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9"/>
  <sheetViews>
    <sheetView showGridLines="0" workbookViewId="0">
      <selection activeCell="A26" sqref="A26"/>
    </sheetView>
  </sheetViews>
  <sheetFormatPr defaultColWidth="9.109375" defaultRowHeight="13.8" x14ac:dyDescent="0.3"/>
  <cols>
    <col min="1" max="1" width="24.88671875" style="102" customWidth="1"/>
    <col min="2" max="2" width="9.109375" style="102"/>
    <col min="3" max="7" width="9.88671875" style="102" customWidth="1"/>
    <col min="8" max="256" width="9.109375" style="102"/>
    <col min="257" max="257" width="24.88671875" style="102" customWidth="1"/>
    <col min="258" max="258" width="9.109375" style="102"/>
    <col min="259" max="263" width="9.88671875" style="102" customWidth="1"/>
    <col min="264" max="512" width="9.109375" style="102"/>
    <col min="513" max="513" width="24.88671875" style="102" customWidth="1"/>
    <col min="514" max="514" width="9.109375" style="102"/>
    <col min="515" max="519" width="9.88671875" style="102" customWidth="1"/>
    <col min="520" max="768" width="9.109375" style="102"/>
    <col min="769" max="769" width="24.88671875" style="102" customWidth="1"/>
    <col min="770" max="770" width="9.109375" style="102"/>
    <col min="771" max="775" width="9.88671875" style="102" customWidth="1"/>
    <col min="776" max="1024" width="9.109375" style="102"/>
    <col min="1025" max="1025" width="24.88671875" style="102" customWidth="1"/>
    <col min="1026" max="1026" width="9.109375" style="102"/>
    <col min="1027" max="1031" width="9.88671875" style="102" customWidth="1"/>
    <col min="1032" max="1280" width="9.109375" style="102"/>
    <col min="1281" max="1281" width="24.88671875" style="102" customWidth="1"/>
    <col min="1282" max="1282" width="9.109375" style="102"/>
    <col min="1283" max="1287" width="9.88671875" style="102" customWidth="1"/>
    <col min="1288" max="1536" width="9.109375" style="102"/>
    <col min="1537" max="1537" width="24.88671875" style="102" customWidth="1"/>
    <col min="1538" max="1538" width="9.109375" style="102"/>
    <col min="1539" max="1543" width="9.88671875" style="102" customWidth="1"/>
    <col min="1544" max="1792" width="9.109375" style="102"/>
    <col min="1793" max="1793" width="24.88671875" style="102" customWidth="1"/>
    <col min="1794" max="1794" width="9.109375" style="102"/>
    <col min="1795" max="1799" width="9.88671875" style="102" customWidth="1"/>
    <col min="1800" max="2048" width="9.109375" style="102"/>
    <col min="2049" max="2049" width="24.88671875" style="102" customWidth="1"/>
    <col min="2050" max="2050" width="9.109375" style="102"/>
    <col min="2051" max="2055" width="9.88671875" style="102" customWidth="1"/>
    <col min="2056" max="2304" width="9.109375" style="102"/>
    <col min="2305" max="2305" width="24.88671875" style="102" customWidth="1"/>
    <col min="2306" max="2306" width="9.109375" style="102"/>
    <col min="2307" max="2311" width="9.88671875" style="102" customWidth="1"/>
    <col min="2312" max="2560" width="9.109375" style="102"/>
    <col min="2561" max="2561" width="24.88671875" style="102" customWidth="1"/>
    <col min="2562" max="2562" width="9.109375" style="102"/>
    <col min="2563" max="2567" width="9.88671875" style="102" customWidth="1"/>
    <col min="2568" max="2816" width="9.109375" style="102"/>
    <col min="2817" max="2817" width="24.88671875" style="102" customWidth="1"/>
    <col min="2818" max="2818" width="9.109375" style="102"/>
    <col min="2819" max="2823" width="9.88671875" style="102" customWidth="1"/>
    <col min="2824" max="3072" width="9.109375" style="102"/>
    <col min="3073" max="3073" width="24.88671875" style="102" customWidth="1"/>
    <col min="3074" max="3074" width="9.109375" style="102"/>
    <col min="3075" max="3079" width="9.88671875" style="102" customWidth="1"/>
    <col min="3080" max="3328" width="9.109375" style="102"/>
    <col min="3329" max="3329" width="24.88671875" style="102" customWidth="1"/>
    <col min="3330" max="3330" width="9.109375" style="102"/>
    <col min="3331" max="3335" width="9.88671875" style="102" customWidth="1"/>
    <col min="3336" max="3584" width="9.109375" style="102"/>
    <col min="3585" max="3585" width="24.88671875" style="102" customWidth="1"/>
    <col min="3586" max="3586" width="9.109375" style="102"/>
    <col min="3587" max="3591" width="9.88671875" style="102" customWidth="1"/>
    <col min="3592" max="3840" width="9.109375" style="102"/>
    <col min="3841" max="3841" width="24.88671875" style="102" customWidth="1"/>
    <col min="3842" max="3842" width="9.109375" style="102"/>
    <col min="3843" max="3847" width="9.88671875" style="102" customWidth="1"/>
    <col min="3848" max="4096" width="9.109375" style="102"/>
    <col min="4097" max="4097" width="24.88671875" style="102" customWidth="1"/>
    <col min="4098" max="4098" width="9.109375" style="102"/>
    <col min="4099" max="4103" width="9.88671875" style="102" customWidth="1"/>
    <col min="4104" max="4352" width="9.109375" style="102"/>
    <col min="4353" max="4353" width="24.88671875" style="102" customWidth="1"/>
    <col min="4354" max="4354" width="9.109375" style="102"/>
    <col min="4355" max="4359" width="9.88671875" style="102" customWidth="1"/>
    <col min="4360" max="4608" width="9.109375" style="102"/>
    <col min="4609" max="4609" width="24.88671875" style="102" customWidth="1"/>
    <col min="4610" max="4610" width="9.109375" style="102"/>
    <col min="4611" max="4615" width="9.88671875" style="102" customWidth="1"/>
    <col min="4616" max="4864" width="9.109375" style="102"/>
    <col min="4865" max="4865" width="24.88671875" style="102" customWidth="1"/>
    <col min="4866" max="4866" width="9.109375" style="102"/>
    <col min="4867" max="4871" width="9.88671875" style="102" customWidth="1"/>
    <col min="4872" max="5120" width="9.109375" style="102"/>
    <col min="5121" max="5121" width="24.88671875" style="102" customWidth="1"/>
    <col min="5122" max="5122" width="9.109375" style="102"/>
    <col min="5123" max="5127" width="9.88671875" style="102" customWidth="1"/>
    <col min="5128" max="5376" width="9.109375" style="102"/>
    <col min="5377" max="5377" width="24.88671875" style="102" customWidth="1"/>
    <col min="5378" max="5378" width="9.109375" style="102"/>
    <col min="5379" max="5383" width="9.88671875" style="102" customWidth="1"/>
    <col min="5384" max="5632" width="9.109375" style="102"/>
    <col min="5633" max="5633" width="24.88671875" style="102" customWidth="1"/>
    <col min="5634" max="5634" width="9.109375" style="102"/>
    <col min="5635" max="5639" width="9.88671875" style="102" customWidth="1"/>
    <col min="5640" max="5888" width="9.109375" style="102"/>
    <col min="5889" max="5889" width="24.88671875" style="102" customWidth="1"/>
    <col min="5890" max="5890" width="9.109375" style="102"/>
    <col min="5891" max="5895" width="9.88671875" style="102" customWidth="1"/>
    <col min="5896" max="6144" width="9.109375" style="102"/>
    <col min="6145" max="6145" width="24.88671875" style="102" customWidth="1"/>
    <col min="6146" max="6146" width="9.109375" style="102"/>
    <col min="6147" max="6151" width="9.88671875" style="102" customWidth="1"/>
    <col min="6152" max="6400" width="9.109375" style="102"/>
    <col min="6401" max="6401" width="24.88671875" style="102" customWidth="1"/>
    <col min="6402" max="6402" width="9.109375" style="102"/>
    <col min="6403" max="6407" width="9.88671875" style="102" customWidth="1"/>
    <col min="6408" max="6656" width="9.109375" style="102"/>
    <col min="6657" max="6657" width="24.88671875" style="102" customWidth="1"/>
    <col min="6658" max="6658" width="9.109375" style="102"/>
    <col min="6659" max="6663" width="9.88671875" style="102" customWidth="1"/>
    <col min="6664" max="6912" width="9.109375" style="102"/>
    <col min="6913" max="6913" width="24.88671875" style="102" customWidth="1"/>
    <col min="6914" max="6914" width="9.109375" style="102"/>
    <col min="6915" max="6919" width="9.88671875" style="102" customWidth="1"/>
    <col min="6920" max="7168" width="9.109375" style="102"/>
    <col min="7169" max="7169" width="24.88671875" style="102" customWidth="1"/>
    <col min="7170" max="7170" width="9.109375" style="102"/>
    <col min="7171" max="7175" width="9.88671875" style="102" customWidth="1"/>
    <col min="7176" max="7424" width="9.109375" style="102"/>
    <col min="7425" max="7425" width="24.88671875" style="102" customWidth="1"/>
    <col min="7426" max="7426" width="9.109375" style="102"/>
    <col min="7427" max="7431" width="9.88671875" style="102" customWidth="1"/>
    <col min="7432" max="7680" width="9.109375" style="102"/>
    <col min="7681" max="7681" width="24.88671875" style="102" customWidth="1"/>
    <col min="7682" max="7682" width="9.109375" style="102"/>
    <col min="7683" max="7687" width="9.88671875" style="102" customWidth="1"/>
    <col min="7688" max="7936" width="9.109375" style="102"/>
    <col min="7937" max="7937" width="24.88671875" style="102" customWidth="1"/>
    <col min="7938" max="7938" width="9.109375" style="102"/>
    <col min="7939" max="7943" width="9.88671875" style="102" customWidth="1"/>
    <col min="7944" max="8192" width="9.109375" style="102"/>
    <col min="8193" max="8193" width="24.88671875" style="102" customWidth="1"/>
    <col min="8194" max="8194" width="9.109375" style="102"/>
    <col min="8195" max="8199" width="9.88671875" style="102" customWidth="1"/>
    <col min="8200" max="8448" width="9.109375" style="102"/>
    <col min="8449" max="8449" width="24.88671875" style="102" customWidth="1"/>
    <col min="8450" max="8450" width="9.109375" style="102"/>
    <col min="8451" max="8455" width="9.88671875" style="102" customWidth="1"/>
    <col min="8456" max="8704" width="9.109375" style="102"/>
    <col min="8705" max="8705" width="24.88671875" style="102" customWidth="1"/>
    <col min="8706" max="8706" width="9.109375" style="102"/>
    <col min="8707" max="8711" width="9.88671875" style="102" customWidth="1"/>
    <col min="8712" max="8960" width="9.109375" style="102"/>
    <col min="8961" max="8961" width="24.88671875" style="102" customWidth="1"/>
    <col min="8962" max="8962" width="9.109375" style="102"/>
    <col min="8963" max="8967" width="9.88671875" style="102" customWidth="1"/>
    <col min="8968" max="9216" width="9.109375" style="102"/>
    <col min="9217" max="9217" width="24.88671875" style="102" customWidth="1"/>
    <col min="9218" max="9218" width="9.109375" style="102"/>
    <col min="9219" max="9223" width="9.88671875" style="102" customWidth="1"/>
    <col min="9224" max="9472" width="9.109375" style="102"/>
    <col min="9473" max="9473" width="24.88671875" style="102" customWidth="1"/>
    <col min="9474" max="9474" width="9.109375" style="102"/>
    <col min="9475" max="9479" width="9.88671875" style="102" customWidth="1"/>
    <col min="9480" max="9728" width="9.109375" style="102"/>
    <col min="9729" max="9729" width="24.88671875" style="102" customWidth="1"/>
    <col min="9730" max="9730" width="9.109375" style="102"/>
    <col min="9731" max="9735" width="9.88671875" style="102" customWidth="1"/>
    <col min="9736" max="9984" width="9.109375" style="102"/>
    <col min="9985" max="9985" width="24.88671875" style="102" customWidth="1"/>
    <col min="9986" max="9986" width="9.109375" style="102"/>
    <col min="9987" max="9991" width="9.88671875" style="102" customWidth="1"/>
    <col min="9992" max="10240" width="9.109375" style="102"/>
    <col min="10241" max="10241" width="24.88671875" style="102" customWidth="1"/>
    <col min="10242" max="10242" width="9.109375" style="102"/>
    <col min="10243" max="10247" width="9.88671875" style="102" customWidth="1"/>
    <col min="10248" max="10496" width="9.109375" style="102"/>
    <col min="10497" max="10497" width="24.88671875" style="102" customWidth="1"/>
    <col min="10498" max="10498" width="9.109375" style="102"/>
    <col min="10499" max="10503" width="9.88671875" style="102" customWidth="1"/>
    <col min="10504" max="10752" width="9.109375" style="102"/>
    <col min="10753" max="10753" width="24.88671875" style="102" customWidth="1"/>
    <col min="10754" max="10754" width="9.109375" style="102"/>
    <col min="10755" max="10759" width="9.88671875" style="102" customWidth="1"/>
    <col min="10760" max="11008" width="9.109375" style="102"/>
    <col min="11009" max="11009" width="24.88671875" style="102" customWidth="1"/>
    <col min="11010" max="11010" width="9.109375" style="102"/>
    <col min="11011" max="11015" width="9.88671875" style="102" customWidth="1"/>
    <col min="11016" max="11264" width="9.109375" style="102"/>
    <col min="11265" max="11265" width="24.88671875" style="102" customWidth="1"/>
    <col min="11266" max="11266" width="9.109375" style="102"/>
    <col min="11267" max="11271" width="9.88671875" style="102" customWidth="1"/>
    <col min="11272" max="11520" width="9.109375" style="102"/>
    <col min="11521" max="11521" width="24.88671875" style="102" customWidth="1"/>
    <col min="11522" max="11522" width="9.109375" style="102"/>
    <col min="11523" max="11527" width="9.88671875" style="102" customWidth="1"/>
    <col min="11528" max="11776" width="9.109375" style="102"/>
    <col min="11777" max="11777" width="24.88671875" style="102" customWidth="1"/>
    <col min="11778" max="11778" width="9.109375" style="102"/>
    <col min="11779" max="11783" width="9.88671875" style="102" customWidth="1"/>
    <col min="11784" max="12032" width="9.109375" style="102"/>
    <col min="12033" max="12033" width="24.88671875" style="102" customWidth="1"/>
    <col min="12034" max="12034" width="9.109375" style="102"/>
    <col min="12035" max="12039" width="9.88671875" style="102" customWidth="1"/>
    <col min="12040" max="12288" width="9.109375" style="102"/>
    <col min="12289" max="12289" width="24.88671875" style="102" customWidth="1"/>
    <col min="12290" max="12290" width="9.109375" style="102"/>
    <col min="12291" max="12295" width="9.88671875" style="102" customWidth="1"/>
    <col min="12296" max="12544" width="9.109375" style="102"/>
    <col min="12545" max="12545" width="24.88671875" style="102" customWidth="1"/>
    <col min="12546" max="12546" width="9.109375" style="102"/>
    <col min="12547" max="12551" width="9.88671875" style="102" customWidth="1"/>
    <col min="12552" max="12800" width="9.109375" style="102"/>
    <col min="12801" max="12801" width="24.88671875" style="102" customWidth="1"/>
    <col min="12802" max="12802" width="9.109375" style="102"/>
    <col min="12803" max="12807" width="9.88671875" style="102" customWidth="1"/>
    <col min="12808" max="13056" width="9.109375" style="102"/>
    <col min="13057" max="13057" width="24.88671875" style="102" customWidth="1"/>
    <col min="13058" max="13058" width="9.109375" style="102"/>
    <col min="13059" max="13063" width="9.88671875" style="102" customWidth="1"/>
    <col min="13064" max="13312" width="9.109375" style="102"/>
    <col min="13313" max="13313" width="24.88671875" style="102" customWidth="1"/>
    <col min="13314" max="13314" width="9.109375" style="102"/>
    <col min="13315" max="13319" width="9.88671875" style="102" customWidth="1"/>
    <col min="13320" max="13568" width="9.109375" style="102"/>
    <col min="13569" max="13569" width="24.88671875" style="102" customWidth="1"/>
    <col min="13570" max="13570" width="9.109375" style="102"/>
    <col min="13571" max="13575" width="9.88671875" style="102" customWidth="1"/>
    <col min="13576" max="13824" width="9.109375" style="102"/>
    <col min="13825" max="13825" width="24.88671875" style="102" customWidth="1"/>
    <col min="13826" max="13826" width="9.109375" style="102"/>
    <col min="13827" max="13831" width="9.88671875" style="102" customWidth="1"/>
    <col min="13832" max="14080" width="9.109375" style="102"/>
    <col min="14081" max="14081" width="24.88671875" style="102" customWidth="1"/>
    <col min="14082" max="14082" width="9.109375" style="102"/>
    <col min="14083" max="14087" width="9.88671875" style="102" customWidth="1"/>
    <col min="14088" max="14336" width="9.109375" style="102"/>
    <col min="14337" max="14337" width="24.88671875" style="102" customWidth="1"/>
    <col min="14338" max="14338" width="9.109375" style="102"/>
    <col min="14339" max="14343" width="9.88671875" style="102" customWidth="1"/>
    <col min="14344" max="14592" width="9.109375" style="102"/>
    <col min="14593" max="14593" width="24.88671875" style="102" customWidth="1"/>
    <col min="14594" max="14594" width="9.109375" style="102"/>
    <col min="14595" max="14599" width="9.88671875" style="102" customWidth="1"/>
    <col min="14600" max="14848" width="9.109375" style="102"/>
    <col min="14849" max="14849" width="24.88671875" style="102" customWidth="1"/>
    <col min="14850" max="14850" width="9.109375" style="102"/>
    <col min="14851" max="14855" width="9.88671875" style="102" customWidth="1"/>
    <col min="14856" max="15104" width="9.109375" style="102"/>
    <col min="15105" max="15105" width="24.88671875" style="102" customWidth="1"/>
    <col min="15106" max="15106" width="9.109375" style="102"/>
    <col min="15107" max="15111" width="9.88671875" style="102" customWidth="1"/>
    <col min="15112" max="15360" width="9.109375" style="102"/>
    <col min="15361" max="15361" width="24.88671875" style="102" customWidth="1"/>
    <col min="15362" max="15362" width="9.109375" style="102"/>
    <col min="15363" max="15367" width="9.88671875" style="102" customWidth="1"/>
    <col min="15368" max="15616" width="9.109375" style="102"/>
    <col min="15617" max="15617" width="24.88671875" style="102" customWidth="1"/>
    <col min="15618" max="15618" width="9.109375" style="102"/>
    <col min="15619" max="15623" width="9.88671875" style="102" customWidth="1"/>
    <col min="15624" max="15872" width="9.109375" style="102"/>
    <col min="15873" max="15873" width="24.88671875" style="102" customWidth="1"/>
    <col min="15874" max="15874" width="9.109375" style="102"/>
    <col min="15875" max="15879" width="9.88671875" style="102" customWidth="1"/>
    <col min="15880" max="16128" width="9.109375" style="102"/>
    <col min="16129" max="16129" width="24.88671875" style="102" customWidth="1"/>
    <col min="16130" max="16130" width="9.109375" style="102"/>
    <col min="16131" max="16135" width="9.88671875" style="102" customWidth="1"/>
    <col min="16136" max="16384" width="9.109375" style="102"/>
  </cols>
  <sheetData>
    <row r="1" spans="1:7" ht="14.4" thickBot="1" x14ac:dyDescent="0.35">
      <c r="A1" s="183" t="s">
        <v>334</v>
      </c>
      <c r="B1" s="183"/>
      <c r="C1" s="183"/>
      <c r="D1" s="183"/>
      <c r="E1" s="183"/>
      <c r="F1" s="183"/>
      <c r="G1" s="183"/>
    </row>
    <row r="2" spans="1:7" ht="14.4" thickBot="1" x14ac:dyDescent="0.35">
      <c r="A2" s="150"/>
      <c r="B2" s="151"/>
      <c r="C2" s="152" t="s">
        <v>1</v>
      </c>
      <c r="D2" s="152" t="s">
        <v>2</v>
      </c>
      <c r="E2" s="152" t="s">
        <v>3</v>
      </c>
      <c r="F2" s="152" t="s">
        <v>4</v>
      </c>
      <c r="G2" s="153" t="s">
        <v>5</v>
      </c>
    </row>
    <row r="3" spans="1:7" ht="14.4" thickBot="1" x14ac:dyDescent="0.35">
      <c r="A3" s="195" t="s">
        <v>6</v>
      </c>
      <c r="B3" s="196"/>
      <c r="C3" s="196"/>
      <c r="D3" s="196"/>
      <c r="E3" s="196"/>
      <c r="F3" s="196"/>
      <c r="G3" s="197"/>
    </row>
    <row r="4" spans="1:7" ht="11.4" customHeight="1" x14ac:dyDescent="0.3">
      <c r="A4" s="154" t="s">
        <v>7</v>
      </c>
      <c r="B4" s="155">
        <v>2023</v>
      </c>
      <c r="C4" s="156">
        <v>102.66321748272932</v>
      </c>
      <c r="D4" s="157">
        <v>101.24318424330281</v>
      </c>
      <c r="E4" s="156">
        <v>102.27593866217275</v>
      </c>
      <c r="F4" s="157">
        <v>103.26814418042301</v>
      </c>
      <c r="G4" s="158">
        <v>102.40426787577816</v>
      </c>
    </row>
    <row r="5" spans="1:7" x14ac:dyDescent="0.3">
      <c r="A5" s="159"/>
      <c r="B5" s="160">
        <v>2024</v>
      </c>
      <c r="C5" s="161">
        <v>100.2633095927348</v>
      </c>
      <c r="D5" s="162">
        <v>100.94978895215043</v>
      </c>
      <c r="E5" s="161">
        <v>101.47419878730346</v>
      </c>
      <c r="F5" s="162">
        <v>100.48303537195483</v>
      </c>
      <c r="G5" s="163">
        <v>100.81369651629051</v>
      </c>
    </row>
    <row r="6" spans="1:7" ht="14.4" thickBot="1" x14ac:dyDescent="0.35">
      <c r="A6" s="164"/>
      <c r="B6" s="165">
        <v>2025</v>
      </c>
      <c r="C6" s="166">
        <v>100.31122433833124</v>
      </c>
      <c r="D6" s="167">
        <v>100.27619368517979</v>
      </c>
      <c r="E6" s="167" t="s">
        <v>0</v>
      </c>
      <c r="F6" s="167" t="s">
        <v>0</v>
      </c>
      <c r="G6" s="168" t="s">
        <v>0</v>
      </c>
    </row>
    <row r="7" spans="1:7" x14ac:dyDescent="0.3">
      <c r="A7" s="169" t="s">
        <v>265</v>
      </c>
      <c r="B7" s="155">
        <v>2023</v>
      </c>
      <c r="C7" s="156">
        <v>101.55033217489868</v>
      </c>
      <c r="D7" s="157">
        <v>103.03026029065789</v>
      </c>
      <c r="E7" s="156">
        <v>102.92495141205229</v>
      </c>
      <c r="F7" s="157">
        <v>102.01369984132833</v>
      </c>
      <c r="G7" s="158">
        <v>102.40426787577816</v>
      </c>
    </row>
    <row r="8" spans="1:7" x14ac:dyDescent="0.3">
      <c r="A8" s="169" t="s">
        <v>266</v>
      </c>
      <c r="B8" s="160">
        <v>2024</v>
      </c>
      <c r="C8" s="170">
        <v>102.06831093315839</v>
      </c>
      <c r="D8" s="171">
        <v>100.91161611410746</v>
      </c>
      <c r="E8" s="170">
        <v>100.13153993244399</v>
      </c>
      <c r="F8" s="171">
        <v>100.54335124550545</v>
      </c>
      <c r="G8" s="163">
        <v>100.81369651629051</v>
      </c>
    </row>
    <row r="9" spans="1:7" ht="14.4" thickBot="1" x14ac:dyDescent="0.35">
      <c r="A9" s="169" t="s">
        <v>329</v>
      </c>
      <c r="B9" s="165">
        <v>2025</v>
      </c>
      <c r="C9" s="166">
        <v>100.48971527958088</v>
      </c>
      <c r="D9" s="167">
        <v>102.35541277629832</v>
      </c>
      <c r="E9" s="167" t="s">
        <v>267</v>
      </c>
      <c r="F9" s="167" t="s">
        <v>267</v>
      </c>
      <c r="G9" s="172" t="s">
        <v>0</v>
      </c>
    </row>
    <row r="10" spans="1:7" x14ac:dyDescent="0.3">
      <c r="A10" s="198" t="s">
        <v>330</v>
      </c>
      <c r="B10" s="155">
        <v>2023</v>
      </c>
      <c r="C10" s="173">
        <v>101.64322094730845</v>
      </c>
      <c r="D10" s="174">
        <v>102.66554345820641</v>
      </c>
      <c r="E10" s="173">
        <v>103.19141601486504</v>
      </c>
      <c r="F10" s="174">
        <v>102.11858792273057</v>
      </c>
      <c r="G10" s="175" t="s">
        <v>0</v>
      </c>
    </row>
    <row r="11" spans="1:7" x14ac:dyDescent="0.3">
      <c r="A11" s="190"/>
      <c r="B11" s="160">
        <v>2024</v>
      </c>
      <c r="C11" s="161">
        <v>101.96023001990959</v>
      </c>
      <c r="D11" s="162">
        <v>100.68676848720219</v>
      </c>
      <c r="E11" s="161">
        <v>100.19541360175252</v>
      </c>
      <c r="F11" s="162">
        <v>100.43307265993182</v>
      </c>
      <c r="G11" s="176" t="s">
        <v>0</v>
      </c>
    </row>
    <row r="12" spans="1:7" ht="14.4" thickBot="1" x14ac:dyDescent="0.35">
      <c r="A12" s="191"/>
      <c r="B12" s="165">
        <v>2025</v>
      </c>
      <c r="C12" s="166">
        <v>100.66174393070936</v>
      </c>
      <c r="D12" s="177">
        <v>102.07847245999983</v>
      </c>
      <c r="E12" s="166" t="s">
        <v>0</v>
      </c>
      <c r="F12" s="177" t="s">
        <v>0</v>
      </c>
      <c r="G12" s="178" t="s">
        <v>0</v>
      </c>
    </row>
    <row r="13" spans="1:7" ht="14.4" thickBot="1" x14ac:dyDescent="0.35">
      <c r="A13" s="192" t="s">
        <v>8</v>
      </c>
      <c r="B13" s="193"/>
      <c r="C13" s="193"/>
      <c r="D13" s="193"/>
      <c r="E13" s="193"/>
      <c r="F13" s="193"/>
      <c r="G13" s="194"/>
    </row>
    <row r="14" spans="1:7" x14ac:dyDescent="0.3">
      <c r="A14" s="189" t="s">
        <v>330</v>
      </c>
      <c r="B14" s="155">
        <v>2023</v>
      </c>
      <c r="C14" s="179">
        <v>100.06513856273718</v>
      </c>
      <c r="D14" s="180">
        <v>101.05619530465306</v>
      </c>
      <c r="E14" s="179">
        <v>100.80243019620812</v>
      </c>
      <c r="F14" s="180">
        <v>100.18162086784412</v>
      </c>
      <c r="G14" s="181" t="s">
        <v>0</v>
      </c>
    </row>
    <row r="15" spans="1:7" x14ac:dyDescent="0.3">
      <c r="A15" s="190"/>
      <c r="B15" s="160">
        <v>2024</v>
      </c>
      <c r="C15" s="161">
        <v>99.909964996292288</v>
      </c>
      <c r="D15" s="162">
        <v>99.794024972778445</v>
      </c>
      <c r="E15" s="161">
        <v>100.31051087764938</v>
      </c>
      <c r="F15" s="162">
        <v>100.41924721027293</v>
      </c>
      <c r="G15" s="176" t="s">
        <v>0</v>
      </c>
    </row>
    <row r="16" spans="1:7" ht="14.4" thickBot="1" x14ac:dyDescent="0.35">
      <c r="A16" s="191"/>
      <c r="B16" s="165">
        <v>2025</v>
      </c>
      <c r="C16" s="166">
        <v>100.13744522819161</v>
      </c>
      <c r="D16" s="167">
        <v>101.19854109490105</v>
      </c>
      <c r="E16" s="167" t="s">
        <v>267</v>
      </c>
      <c r="F16" s="167" t="s">
        <v>267</v>
      </c>
      <c r="G16" s="172" t="s">
        <v>0</v>
      </c>
    </row>
    <row r="17" spans="1:7" ht="14.4" x14ac:dyDescent="0.3">
      <c r="A17" s="182" t="s">
        <v>331</v>
      </c>
      <c r="B17" s="182"/>
      <c r="C17" s="182"/>
      <c r="D17" s="182"/>
      <c r="E17" s="182"/>
      <c r="F17" s="182"/>
      <c r="G17" s="182"/>
    </row>
    <row r="18" spans="1:7" ht="14.4" x14ac:dyDescent="0.3">
      <c r="A18" s="182" t="s">
        <v>332</v>
      </c>
      <c r="B18" s="182"/>
      <c r="C18" s="182"/>
      <c r="D18" s="182"/>
      <c r="E18" s="182"/>
      <c r="F18" s="182"/>
      <c r="G18" s="182"/>
    </row>
    <row r="19" spans="1:7" x14ac:dyDescent="0.3">
      <c r="A19" s="102" t="s">
        <v>333</v>
      </c>
    </row>
    <row r="22" spans="1:7" x14ac:dyDescent="0.3">
      <c r="C22" s="103"/>
      <c r="D22" s="103"/>
    </row>
    <row r="23" spans="1:7" x14ac:dyDescent="0.3">
      <c r="C23" s="103"/>
      <c r="D23" s="103"/>
    </row>
    <row r="24" spans="1:7" x14ac:dyDescent="0.3">
      <c r="C24" s="103"/>
      <c r="D24" s="103"/>
    </row>
    <row r="25" spans="1:7" x14ac:dyDescent="0.3">
      <c r="C25" s="103"/>
      <c r="D25" s="103"/>
    </row>
    <row r="26" spans="1:7" x14ac:dyDescent="0.3">
      <c r="D26" s="103"/>
    </row>
    <row r="27" spans="1:7" x14ac:dyDescent="0.3">
      <c r="D27" s="103"/>
    </row>
    <row r="28" spans="1:7" x14ac:dyDescent="0.3">
      <c r="D28" s="103"/>
    </row>
    <row r="29" spans="1:7" x14ac:dyDescent="0.3">
      <c r="D29" s="103"/>
    </row>
  </sheetData>
  <mergeCells count="4">
    <mergeCell ref="A14:A16"/>
    <mergeCell ref="A13:G13"/>
    <mergeCell ref="A3:G3"/>
    <mergeCell ref="A10:A12"/>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workbookViewId="0">
      <selection activeCell="J6" sqref="J6:J99"/>
    </sheetView>
  </sheetViews>
  <sheetFormatPr defaultColWidth="9.109375" defaultRowHeight="13.8" x14ac:dyDescent="0.3"/>
  <cols>
    <col min="1" max="1" width="21" style="1" customWidth="1"/>
    <col min="2" max="7" width="12.88671875" style="1" customWidth="1"/>
    <col min="8" max="8" width="15.88671875" style="1" customWidth="1"/>
    <col min="9" max="256" width="9.109375" style="1"/>
    <col min="257" max="257" width="21" style="1" customWidth="1"/>
    <col min="258" max="263" width="12.88671875" style="1" customWidth="1"/>
    <col min="264" max="264" width="15.88671875" style="1" customWidth="1"/>
    <col min="265" max="512" width="9.109375" style="1"/>
    <col min="513" max="513" width="21" style="1" customWidth="1"/>
    <col min="514" max="519" width="12.88671875" style="1" customWidth="1"/>
    <col min="520" max="520" width="15.88671875" style="1" customWidth="1"/>
    <col min="521" max="768" width="9.109375" style="1"/>
    <col min="769" max="769" width="21" style="1" customWidth="1"/>
    <col min="770" max="775" width="12.88671875" style="1" customWidth="1"/>
    <col min="776" max="776" width="15.88671875" style="1" customWidth="1"/>
    <col min="777" max="1024" width="9.109375" style="1"/>
    <col min="1025" max="1025" width="21" style="1" customWidth="1"/>
    <col min="1026" max="1031" width="12.88671875" style="1" customWidth="1"/>
    <col min="1032" max="1032" width="15.88671875" style="1" customWidth="1"/>
    <col min="1033" max="1280" width="9.109375" style="1"/>
    <col min="1281" max="1281" width="21" style="1" customWidth="1"/>
    <col min="1282" max="1287" width="12.88671875" style="1" customWidth="1"/>
    <col min="1288" max="1288" width="15.88671875" style="1" customWidth="1"/>
    <col min="1289" max="1536" width="9.109375" style="1"/>
    <col min="1537" max="1537" width="21" style="1" customWidth="1"/>
    <col min="1538" max="1543" width="12.88671875" style="1" customWidth="1"/>
    <col min="1544" max="1544" width="15.88671875" style="1" customWidth="1"/>
    <col min="1545" max="1792" width="9.109375" style="1"/>
    <col min="1793" max="1793" width="21" style="1" customWidth="1"/>
    <col min="1794" max="1799" width="12.88671875" style="1" customWidth="1"/>
    <col min="1800" max="1800" width="15.88671875" style="1" customWidth="1"/>
    <col min="1801" max="2048" width="9.109375" style="1"/>
    <col min="2049" max="2049" width="21" style="1" customWidth="1"/>
    <col min="2050" max="2055" width="12.88671875" style="1" customWidth="1"/>
    <col min="2056" max="2056" width="15.88671875" style="1" customWidth="1"/>
    <col min="2057" max="2304" width="9.109375" style="1"/>
    <col min="2305" max="2305" width="21" style="1" customWidth="1"/>
    <col min="2306" max="2311" width="12.88671875" style="1" customWidth="1"/>
    <col min="2312" max="2312" width="15.88671875" style="1" customWidth="1"/>
    <col min="2313" max="2560" width="9.109375" style="1"/>
    <col min="2561" max="2561" width="21" style="1" customWidth="1"/>
    <col min="2562" max="2567" width="12.88671875" style="1" customWidth="1"/>
    <col min="2568" max="2568" width="15.88671875" style="1" customWidth="1"/>
    <col min="2569" max="2816" width="9.109375" style="1"/>
    <col min="2817" max="2817" width="21" style="1" customWidth="1"/>
    <col min="2818" max="2823" width="12.88671875" style="1" customWidth="1"/>
    <col min="2824" max="2824" width="15.88671875" style="1" customWidth="1"/>
    <col min="2825" max="3072" width="9.109375" style="1"/>
    <col min="3073" max="3073" width="21" style="1" customWidth="1"/>
    <col min="3074" max="3079" width="12.88671875" style="1" customWidth="1"/>
    <col min="3080" max="3080" width="15.88671875" style="1" customWidth="1"/>
    <col min="3081" max="3328" width="9.109375" style="1"/>
    <col min="3329" max="3329" width="21" style="1" customWidth="1"/>
    <col min="3330" max="3335" width="12.88671875" style="1" customWidth="1"/>
    <col min="3336" max="3336" width="15.88671875" style="1" customWidth="1"/>
    <col min="3337" max="3584" width="9.109375" style="1"/>
    <col min="3585" max="3585" width="21" style="1" customWidth="1"/>
    <col min="3586" max="3591" width="12.88671875" style="1" customWidth="1"/>
    <col min="3592" max="3592" width="15.88671875" style="1" customWidth="1"/>
    <col min="3593" max="3840" width="9.109375" style="1"/>
    <col min="3841" max="3841" width="21" style="1" customWidth="1"/>
    <col min="3842" max="3847" width="12.88671875" style="1" customWidth="1"/>
    <col min="3848" max="3848" width="15.88671875" style="1" customWidth="1"/>
    <col min="3849" max="4096" width="9.109375" style="1"/>
    <col min="4097" max="4097" width="21" style="1" customWidth="1"/>
    <col min="4098" max="4103" width="12.88671875" style="1" customWidth="1"/>
    <col min="4104" max="4104" width="15.88671875" style="1" customWidth="1"/>
    <col min="4105" max="4352" width="9.109375" style="1"/>
    <col min="4353" max="4353" width="21" style="1" customWidth="1"/>
    <col min="4354" max="4359" width="12.88671875" style="1" customWidth="1"/>
    <col min="4360" max="4360" width="15.88671875" style="1" customWidth="1"/>
    <col min="4361" max="4608" width="9.109375" style="1"/>
    <col min="4609" max="4609" width="21" style="1" customWidth="1"/>
    <col min="4610" max="4615" width="12.88671875" style="1" customWidth="1"/>
    <col min="4616" max="4616" width="15.88671875" style="1" customWidth="1"/>
    <col min="4617" max="4864" width="9.109375" style="1"/>
    <col min="4865" max="4865" width="21" style="1" customWidth="1"/>
    <col min="4866" max="4871" width="12.88671875" style="1" customWidth="1"/>
    <col min="4872" max="4872" width="15.88671875" style="1" customWidth="1"/>
    <col min="4873" max="5120" width="9.109375" style="1"/>
    <col min="5121" max="5121" width="21" style="1" customWidth="1"/>
    <col min="5122" max="5127" width="12.88671875" style="1" customWidth="1"/>
    <col min="5128" max="5128" width="15.88671875" style="1" customWidth="1"/>
    <col min="5129" max="5376" width="9.109375" style="1"/>
    <col min="5377" max="5377" width="21" style="1" customWidth="1"/>
    <col min="5378" max="5383" width="12.88671875" style="1" customWidth="1"/>
    <col min="5384" max="5384" width="15.88671875" style="1" customWidth="1"/>
    <col min="5385" max="5632" width="9.109375" style="1"/>
    <col min="5633" max="5633" width="21" style="1" customWidth="1"/>
    <col min="5634" max="5639" width="12.88671875" style="1" customWidth="1"/>
    <col min="5640" max="5640" width="15.88671875" style="1" customWidth="1"/>
    <col min="5641" max="5888" width="9.109375" style="1"/>
    <col min="5889" max="5889" width="21" style="1" customWidth="1"/>
    <col min="5890" max="5895" width="12.88671875" style="1" customWidth="1"/>
    <col min="5896" max="5896" width="15.88671875" style="1" customWidth="1"/>
    <col min="5897" max="6144" width="9.109375" style="1"/>
    <col min="6145" max="6145" width="21" style="1" customWidth="1"/>
    <col min="6146" max="6151" width="12.88671875" style="1" customWidth="1"/>
    <col min="6152" max="6152" width="15.88671875" style="1" customWidth="1"/>
    <col min="6153" max="6400" width="9.109375" style="1"/>
    <col min="6401" max="6401" width="21" style="1" customWidth="1"/>
    <col min="6402" max="6407" width="12.88671875" style="1" customWidth="1"/>
    <col min="6408" max="6408" width="15.88671875" style="1" customWidth="1"/>
    <col min="6409" max="6656" width="9.109375" style="1"/>
    <col min="6657" max="6657" width="21" style="1" customWidth="1"/>
    <col min="6658" max="6663" width="12.88671875" style="1" customWidth="1"/>
    <col min="6664" max="6664" width="15.88671875" style="1" customWidth="1"/>
    <col min="6665" max="6912" width="9.109375" style="1"/>
    <col min="6913" max="6913" width="21" style="1" customWidth="1"/>
    <col min="6914" max="6919" width="12.88671875" style="1" customWidth="1"/>
    <col min="6920" max="6920" width="15.88671875" style="1" customWidth="1"/>
    <col min="6921" max="7168" width="9.109375" style="1"/>
    <col min="7169" max="7169" width="21" style="1" customWidth="1"/>
    <col min="7170" max="7175" width="12.88671875" style="1" customWidth="1"/>
    <col min="7176" max="7176" width="15.88671875" style="1" customWidth="1"/>
    <col min="7177" max="7424" width="9.109375" style="1"/>
    <col min="7425" max="7425" width="21" style="1" customWidth="1"/>
    <col min="7426" max="7431" width="12.88671875" style="1" customWidth="1"/>
    <col min="7432" max="7432" width="15.88671875" style="1" customWidth="1"/>
    <col min="7433" max="7680" width="9.109375" style="1"/>
    <col min="7681" max="7681" width="21" style="1" customWidth="1"/>
    <col min="7682" max="7687" width="12.88671875" style="1" customWidth="1"/>
    <col min="7688" max="7688" width="15.88671875" style="1" customWidth="1"/>
    <col min="7689" max="7936" width="9.109375" style="1"/>
    <col min="7937" max="7937" width="21" style="1" customWidth="1"/>
    <col min="7938" max="7943" width="12.88671875" style="1" customWidth="1"/>
    <col min="7944" max="7944" width="15.88671875" style="1" customWidth="1"/>
    <col min="7945" max="8192" width="9.109375" style="1"/>
    <col min="8193" max="8193" width="21" style="1" customWidth="1"/>
    <col min="8194" max="8199" width="12.88671875" style="1" customWidth="1"/>
    <col min="8200" max="8200" width="15.88671875" style="1" customWidth="1"/>
    <col min="8201" max="8448" width="9.109375" style="1"/>
    <col min="8449" max="8449" width="21" style="1" customWidth="1"/>
    <col min="8450" max="8455" width="12.88671875" style="1" customWidth="1"/>
    <col min="8456" max="8456" width="15.88671875" style="1" customWidth="1"/>
    <col min="8457" max="8704" width="9.109375" style="1"/>
    <col min="8705" max="8705" width="21" style="1" customWidth="1"/>
    <col min="8706" max="8711" width="12.88671875" style="1" customWidth="1"/>
    <col min="8712" max="8712" width="15.88671875" style="1" customWidth="1"/>
    <col min="8713" max="8960" width="9.109375" style="1"/>
    <col min="8961" max="8961" width="21" style="1" customWidth="1"/>
    <col min="8962" max="8967" width="12.88671875" style="1" customWidth="1"/>
    <col min="8968" max="8968" width="15.88671875" style="1" customWidth="1"/>
    <col min="8969" max="9216" width="9.109375" style="1"/>
    <col min="9217" max="9217" width="21" style="1" customWidth="1"/>
    <col min="9218" max="9223" width="12.88671875" style="1" customWidth="1"/>
    <col min="9224" max="9224" width="15.88671875" style="1" customWidth="1"/>
    <col min="9225" max="9472" width="9.109375" style="1"/>
    <col min="9473" max="9473" width="21" style="1" customWidth="1"/>
    <col min="9474" max="9479" width="12.88671875" style="1" customWidth="1"/>
    <col min="9480" max="9480" width="15.88671875" style="1" customWidth="1"/>
    <col min="9481" max="9728" width="9.109375" style="1"/>
    <col min="9729" max="9729" width="21" style="1" customWidth="1"/>
    <col min="9730" max="9735" width="12.88671875" style="1" customWidth="1"/>
    <col min="9736" max="9736" width="15.88671875" style="1" customWidth="1"/>
    <col min="9737" max="9984" width="9.109375" style="1"/>
    <col min="9985" max="9985" width="21" style="1" customWidth="1"/>
    <col min="9986" max="9991" width="12.88671875" style="1" customWidth="1"/>
    <col min="9992" max="9992" width="15.88671875" style="1" customWidth="1"/>
    <col min="9993" max="10240" width="9.109375" style="1"/>
    <col min="10241" max="10241" width="21" style="1" customWidth="1"/>
    <col min="10242" max="10247" width="12.88671875" style="1" customWidth="1"/>
    <col min="10248" max="10248" width="15.88671875" style="1" customWidth="1"/>
    <col min="10249" max="10496" width="9.109375" style="1"/>
    <col min="10497" max="10497" width="21" style="1" customWidth="1"/>
    <col min="10498" max="10503" width="12.88671875" style="1" customWidth="1"/>
    <col min="10504" max="10504" width="15.88671875" style="1" customWidth="1"/>
    <col min="10505" max="10752" width="9.109375" style="1"/>
    <col min="10753" max="10753" width="21" style="1" customWidth="1"/>
    <col min="10754" max="10759" width="12.88671875" style="1" customWidth="1"/>
    <col min="10760" max="10760" width="15.88671875" style="1" customWidth="1"/>
    <col min="10761" max="11008" width="9.109375" style="1"/>
    <col min="11009" max="11009" width="21" style="1" customWidth="1"/>
    <col min="11010" max="11015" width="12.88671875" style="1" customWidth="1"/>
    <col min="11016" max="11016" width="15.88671875" style="1" customWidth="1"/>
    <col min="11017" max="11264" width="9.109375" style="1"/>
    <col min="11265" max="11265" width="21" style="1" customWidth="1"/>
    <col min="11266" max="11271" width="12.88671875" style="1" customWidth="1"/>
    <col min="11272" max="11272" width="15.88671875" style="1" customWidth="1"/>
    <col min="11273" max="11520" width="9.109375" style="1"/>
    <col min="11521" max="11521" width="21" style="1" customWidth="1"/>
    <col min="11522" max="11527" width="12.88671875" style="1" customWidth="1"/>
    <col min="11528" max="11528" width="15.88671875" style="1" customWidth="1"/>
    <col min="11529" max="11776" width="9.109375" style="1"/>
    <col min="11777" max="11777" width="21" style="1" customWidth="1"/>
    <col min="11778" max="11783" width="12.88671875" style="1" customWidth="1"/>
    <col min="11784" max="11784" width="15.88671875" style="1" customWidth="1"/>
    <col min="11785" max="12032" width="9.109375" style="1"/>
    <col min="12033" max="12033" width="21" style="1" customWidth="1"/>
    <col min="12034" max="12039" width="12.88671875" style="1" customWidth="1"/>
    <col min="12040" max="12040" width="15.88671875" style="1" customWidth="1"/>
    <col min="12041" max="12288" width="9.109375" style="1"/>
    <col min="12289" max="12289" width="21" style="1" customWidth="1"/>
    <col min="12290" max="12295" width="12.88671875" style="1" customWidth="1"/>
    <col min="12296" max="12296" width="15.88671875" style="1" customWidth="1"/>
    <col min="12297" max="12544" width="9.109375" style="1"/>
    <col min="12545" max="12545" width="21" style="1" customWidth="1"/>
    <col min="12546" max="12551" width="12.88671875" style="1" customWidth="1"/>
    <col min="12552" max="12552" width="15.88671875" style="1" customWidth="1"/>
    <col min="12553" max="12800" width="9.109375" style="1"/>
    <col min="12801" max="12801" width="21" style="1" customWidth="1"/>
    <col min="12802" max="12807" width="12.88671875" style="1" customWidth="1"/>
    <col min="12808" max="12808" width="15.88671875" style="1" customWidth="1"/>
    <col min="12809" max="13056" width="9.109375" style="1"/>
    <col min="13057" max="13057" width="21" style="1" customWidth="1"/>
    <col min="13058" max="13063" width="12.88671875" style="1" customWidth="1"/>
    <col min="13064" max="13064" width="15.88671875" style="1" customWidth="1"/>
    <col min="13065" max="13312" width="9.109375" style="1"/>
    <col min="13313" max="13313" width="21" style="1" customWidth="1"/>
    <col min="13314" max="13319" width="12.88671875" style="1" customWidth="1"/>
    <col min="13320" max="13320" width="15.88671875" style="1" customWidth="1"/>
    <col min="13321" max="13568" width="9.109375" style="1"/>
    <col min="13569" max="13569" width="21" style="1" customWidth="1"/>
    <col min="13570" max="13575" width="12.88671875" style="1" customWidth="1"/>
    <col min="13576" max="13576" width="15.88671875" style="1" customWidth="1"/>
    <col min="13577" max="13824" width="9.109375" style="1"/>
    <col min="13825" max="13825" width="21" style="1" customWidth="1"/>
    <col min="13826" max="13831" width="12.88671875" style="1" customWidth="1"/>
    <col min="13832" max="13832" width="15.88671875" style="1" customWidth="1"/>
    <col min="13833" max="14080" width="9.109375" style="1"/>
    <col min="14081" max="14081" width="21" style="1" customWidth="1"/>
    <col min="14082" max="14087" width="12.88671875" style="1" customWidth="1"/>
    <col min="14088" max="14088" width="15.88671875" style="1" customWidth="1"/>
    <col min="14089" max="14336" width="9.109375" style="1"/>
    <col min="14337" max="14337" width="21" style="1" customWidth="1"/>
    <col min="14338" max="14343" width="12.88671875" style="1" customWidth="1"/>
    <col min="14344" max="14344" width="15.88671875" style="1" customWidth="1"/>
    <col min="14345" max="14592" width="9.109375" style="1"/>
    <col min="14593" max="14593" width="21" style="1" customWidth="1"/>
    <col min="14594" max="14599" width="12.88671875" style="1" customWidth="1"/>
    <col min="14600" max="14600" width="15.88671875" style="1" customWidth="1"/>
    <col min="14601" max="14848" width="9.109375" style="1"/>
    <col min="14849" max="14849" width="21" style="1" customWidth="1"/>
    <col min="14850" max="14855" width="12.88671875" style="1" customWidth="1"/>
    <col min="14856" max="14856" width="15.88671875" style="1" customWidth="1"/>
    <col min="14857" max="15104" width="9.109375" style="1"/>
    <col min="15105" max="15105" width="21" style="1" customWidth="1"/>
    <col min="15106" max="15111" width="12.88671875" style="1" customWidth="1"/>
    <col min="15112" max="15112" width="15.88671875" style="1" customWidth="1"/>
    <col min="15113" max="15360" width="9.109375" style="1"/>
    <col min="15361" max="15361" width="21" style="1" customWidth="1"/>
    <col min="15362" max="15367" width="12.88671875" style="1" customWidth="1"/>
    <col min="15368" max="15368" width="15.88671875" style="1" customWidth="1"/>
    <col min="15369" max="15616" width="9.109375" style="1"/>
    <col min="15617" max="15617" width="21" style="1" customWidth="1"/>
    <col min="15618" max="15623" width="12.88671875" style="1" customWidth="1"/>
    <col min="15624" max="15624" width="15.88671875" style="1" customWidth="1"/>
    <col min="15625" max="15872" width="9.109375" style="1"/>
    <col min="15873" max="15873" width="21" style="1" customWidth="1"/>
    <col min="15874" max="15879" width="12.88671875" style="1" customWidth="1"/>
    <col min="15880" max="15880" width="15.88671875" style="1" customWidth="1"/>
    <col min="15881" max="16128" width="9.109375" style="1"/>
    <col min="16129" max="16129" width="21" style="1" customWidth="1"/>
    <col min="16130" max="16135" width="12.88671875" style="1" customWidth="1"/>
    <col min="16136" max="16136" width="15.88671875" style="1" customWidth="1"/>
    <col min="16137" max="16384" width="9.109375" style="1"/>
  </cols>
  <sheetData>
    <row r="2" spans="1:17" ht="30.75" customHeight="1" x14ac:dyDescent="0.3">
      <c r="B2" s="201" t="s">
        <v>161</v>
      </c>
      <c r="C2" s="218"/>
      <c r="D2" s="202"/>
      <c r="E2" s="202"/>
      <c r="F2" s="202"/>
      <c r="G2" s="202"/>
      <c r="H2" s="202"/>
    </row>
    <row r="3" spans="1:17" ht="7.5" customHeight="1" thickBot="1" x14ac:dyDescent="0.35">
      <c r="J3"/>
      <c r="K3"/>
      <c r="L3"/>
      <c r="M3"/>
      <c r="N3"/>
      <c r="O3"/>
      <c r="P3"/>
    </row>
    <row r="4" spans="1:17" ht="14.4" thickBot="1" x14ac:dyDescent="0.35">
      <c r="B4" s="199" t="s">
        <v>162</v>
      </c>
      <c r="C4" s="220" t="s">
        <v>163</v>
      </c>
      <c r="D4" s="221"/>
      <c r="E4" s="221"/>
      <c r="F4" s="221"/>
      <c r="G4" s="221"/>
      <c r="H4" s="209"/>
      <c r="J4"/>
      <c r="K4"/>
      <c r="L4"/>
      <c r="M4"/>
      <c r="N4"/>
      <c r="O4"/>
      <c r="P4"/>
    </row>
    <row r="5" spans="1:17" ht="26.25" customHeight="1" thickBot="1" x14ac:dyDescent="0.35">
      <c r="A5" s="87"/>
      <c r="B5" s="219"/>
      <c r="C5" s="88" t="s">
        <v>164</v>
      </c>
      <c r="D5" s="88" t="s">
        <v>165</v>
      </c>
      <c r="E5" s="88" t="s">
        <v>166</v>
      </c>
      <c r="F5" s="88" t="s">
        <v>167</v>
      </c>
      <c r="G5" s="88" t="s">
        <v>168</v>
      </c>
      <c r="H5" s="89" t="s">
        <v>169</v>
      </c>
      <c r="I5" s="90"/>
      <c r="J5" s="91" t="s">
        <v>162</v>
      </c>
      <c r="K5" s="88" t="s">
        <v>164</v>
      </c>
      <c r="L5" s="88" t="s">
        <v>165</v>
      </c>
      <c r="M5" s="88" t="s">
        <v>166</v>
      </c>
      <c r="N5" s="88" t="s">
        <v>167</v>
      </c>
      <c r="O5" s="88" t="s">
        <v>168</v>
      </c>
      <c r="P5" s="89" t="s">
        <v>170</v>
      </c>
    </row>
    <row r="6" spans="1:17" x14ac:dyDescent="0.3">
      <c r="A6" s="92" t="s">
        <v>171</v>
      </c>
      <c r="B6" s="93" t="s">
        <v>67</v>
      </c>
      <c r="C6" s="94">
        <f>VLOOKUP($A6,'[1]0101L SA'!$A$17:$AZ$134,COLUMN('[1]0101L SA'!$H$22),FALSE)</f>
        <v>2619</v>
      </c>
      <c r="D6" s="95">
        <f>VLOOKUP($A6,'[1]0101L SA'!$A$17:$AZ$134,COLUMN('[1]0101L SA'!$K$22),FALSE)</f>
        <v>4897.1000000000004</v>
      </c>
      <c r="E6" s="95">
        <f>VLOOKUP($A6,'[1]0101L SA'!$A$17:$AZ$134,COLUMN('[1]0101L SA'!$Q$22),FALSE)</f>
        <v>1000.9</v>
      </c>
      <c r="F6" s="95">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95">
        <f>VLOOKUP($A6,'[1]0101L SA'!$A$17:$AZ$134,COLUMN('[1]0101L SA'!$AU$22),FALSE)</f>
        <v>2160.1000000000004</v>
      </c>
      <c r="H6" s="96">
        <f>VLOOKUP($A6,'[1]0101L SA'!$A$17:$AZ$134,COLUMN('[1]0101L SA'!$B$22),FALSE)</f>
        <v>20211.2</v>
      </c>
      <c r="I6" s="4"/>
      <c r="J6" s="93" t="s">
        <v>171</v>
      </c>
      <c r="K6" s="95">
        <f t="shared" ref="K6:P21" si="0">C6/(SUM(C$6:C$9)/4)*100</f>
        <v>112.08233922132945</v>
      </c>
      <c r="L6" s="95">
        <f t="shared" si="0"/>
        <v>96.817943673945493</v>
      </c>
      <c r="M6" s="95">
        <f t="shared" si="0"/>
        <v>95.903799166387188</v>
      </c>
      <c r="N6" s="95">
        <f t="shared" si="0"/>
        <v>95.584399799452029</v>
      </c>
      <c r="O6" s="95">
        <f t="shared" si="0"/>
        <v>109.16625604871825</v>
      </c>
      <c r="P6" s="95">
        <f t="shared" si="0"/>
        <v>99.6111404083765</v>
      </c>
      <c r="Q6" s="97"/>
    </row>
    <row r="7" spans="1:17" x14ac:dyDescent="0.3">
      <c r="A7" s="92" t="s">
        <v>172</v>
      </c>
      <c r="B7" s="98" t="s">
        <v>68</v>
      </c>
      <c r="C7" s="94">
        <f>VLOOKUP($A7,'[1]0101L SA'!$A$17:$AZ$134,COLUMN('[1]0101L SA'!$H$22),FALSE)</f>
        <v>2542.8000000000002</v>
      </c>
      <c r="D7" s="95">
        <f>VLOOKUP($A7,'[1]0101L SA'!$A$17:$AZ$134,COLUMN('[1]0101L SA'!$K$22),FALSE)</f>
        <v>5011</v>
      </c>
      <c r="E7" s="95">
        <f>VLOOKUP($A7,'[1]0101L SA'!$A$17:$AZ$134,COLUMN('[1]0101L SA'!$Q$22),FALSE)</f>
        <v>1015.7</v>
      </c>
      <c r="F7" s="95">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95">
        <f>VLOOKUP($A7,'[1]0101L SA'!$A$17:$AZ$134,COLUMN('[1]0101L SA'!$AU$22),FALSE)</f>
        <v>2146.3000000000002</v>
      </c>
      <c r="H7" s="96">
        <f>VLOOKUP($A7,'[1]0101L SA'!$A$17:$AZ$134,COLUMN('[1]0101L SA'!$B$22),FALSE)</f>
        <v>20492.599999999999</v>
      </c>
      <c r="I7" s="4"/>
      <c r="J7" s="98" t="s">
        <v>172</v>
      </c>
      <c r="K7" s="95">
        <f t="shared" si="0"/>
        <v>108.82129521649352</v>
      </c>
      <c r="L7" s="95">
        <f t="shared" si="0"/>
        <v>99.069799626338209</v>
      </c>
      <c r="M7" s="95">
        <f t="shared" ref="M7:P70" si="1">E7/(SUM(E$6:E$9)/4)*100</f>
        <v>97.321899104105782</v>
      </c>
      <c r="N7" s="95">
        <f t="shared" si="1"/>
        <v>99.463686132310997</v>
      </c>
      <c r="O7" s="95">
        <f t="shared" si="1"/>
        <v>108.46883725631405</v>
      </c>
      <c r="P7" s="95">
        <f t="shared" si="1"/>
        <v>100.99802366671429</v>
      </c>
      <c r="Q7" s="97"/>
    </row>
    <row r="8" spans="1:17" x14ac:dyDescent="0.3">
      <c r="A8" s="92" t="s">
        <v>173</v>
      </c>
      <c r="B8" s="98" t="s">
        <v>69</v>
      </c>
      <c r="C8" s="94">
        <f>VLOOKUP($A8,'[1]0101L SA'!$A$17:$AZ$134,COLUMN('[1]0101L SA'!$H$22),FALSE)</f>
        <v>2140.5</v>
      </c>
      <c r="D8" s="95">
        <f>VLOOKUP($A8,'[1]0101L SA'!$A$17:$AZ$134,COLUMN('[1]0101L SA'!$K$22),FALSE)</f>
        <v>5152.8</v>
      </c>
      <c r="E8" s="95">
        <f>VLOOKUP($A8,'[1]0101L SA'!$A$17:$AZ$134,COLUMN('[1]0101L SA'!$Q$22),FALSE)</f>
        <v>1071.2</v>
      </c>
      <c r="F8" s="95">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95">
        <f>VLOOKUP($A8,'[1]0101L SA'!$A$17:$AZ$134,COLUMN('[1]0101L SA'!$AU$22),FALSE)</f>
        <v>1907.7000000000003</v>
      </c>
      <c r="H8" s="96">
        <f>VLOOKUP($A8,'[1]0101L SA'!$A$17:$AZ$134,COLUMN('[1]0101L SA'!$B$22),FALSE)</f>
        <v>20160.8</v>
      </c>
      <c r="I8" s="4"/>
      <c r="J8" s="98" t="s">
        <v>173</v>
      </c>
      <c r="K8" s="95">
        <f t="shared" si="0"/>
        <v>91.604523521670743</v>
      </c>
      <c r="L8" s="95">
        <f t="shared" si="0"/>
        <v>101.87325154951019</v>
      </c>
      <c r="M8" s="95">
        <f t="shared" si="1"/>
        <v>102.63977387055047</v>
      </c>
      <c r="N8" s="95">
        <f t="shared" si="1"/>
        <v>101.9310337842286</v>
      </c>
      <c r="O8" s="95">
        <f t="shared" si="1"/>
        <v>96.410567410832741</v>
      </c>
      <c r="P8" s="95">
        <f t="shared" si="1"/>
        <v>99.362743406883141</v>
      </c>
      <c r="Q8" s="97"/>
    </row>
    <row r="9" spans="1:17" x14ac:dyDescent="0.3">
      <c r="A9" s="92" t="s">
        <v>174</v>
      </c>
      <c r="B9" s="98" t="s">
        <v>70</v>
      </c>
      <c r="C9" s="94">
        <f>VLOOKUP($A9,'[1]0101L SA'!$A$17:$AZ$134,COLUMN('[1]0101L SA'!$H$22),FALSE)</f>
        <v>2044.4</v>
      </c>
      <c r="D9" s="95">
        <f>VLOOKUP($A9,'[1]0101L SA'!$A$17:$AZ$134,COLUMN('[1]0101L SA'!$K$22),FALSE)</f>
        <v>5171.3</v>
      </c>
      <c r="E9" s="95">
        <f>VLOOKUP($A9,'[1]0101L SA'!$A$17:$AZ$134,COLUMN('[1]0101L SA'!$Q$22),FALSE)</f>
        <v>1086.8</v>
      </c>
      <c r="F9" s="95">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95">
        <f>VLOOKUP($A9,'[1]0101L SA'!$A$17:$AZ$134,COLUMN('[1]0101L SA'!$AU$22),FALSE)</f>
        <v>1700.8000000000002</v>
      </c>
      <c r="H9" s="96">
        <f>VLOOKUP($A9,'[1]0101L SA'!$A$17:$AZ$134,COLUMN('[1]0101L SA'!$B$22),FALSE)</f>
        <v>20295.8</v>
      </c>
      <c r="I9" s="4"/>
      <c r="J9" s="98" t="s">
        <v>174</v>
      </c>
      <c r="K9" s="95">
        <f t="shared" si="0"/>
        <v>87.49184204050627</v>
      </c>
      <c r="L9" s="95">
        <f t="shared" si="0"/>
        <v>102.2390051502061</v>
      </c>
      <c r="M9" s="95">
        <f t="shared" si="1"/>
        <v>104.13452785895655</v>
      </c>
      <c r="N9" s="95">
        <f t="shared" si="1"/>
        <v>103.02088028400833</v>
      </c>
      <c r="O9" s="95">
        <f t="shared" si="1"/>
        <v>85.954339284134988</v>
      </c>
      <c r="P9" s="95">
        <f t="shared" si="1"/>
        <v>100.02809251802603</v>
      </c>
      <c r="Q9" s="97"/>
    </row>
    <row r="10" spans="1:17" x14ac:dyDescent="0.3">
      <c r="A10" s="92" t="s">
        <v>175</v>
      </c>
      <c r="B10" s="98" t="s">
        <v>71</v>
      </c>
      <c r="C10" s="94">
        <f>VLOOKUP($A10,'[1]0101L SA'!$A$17:$AZ$134,COLUMN('[1]0101L SA'!$H$22),FALSE)</f>
        <v>2540.9</v>
      </c>
      <c r="D10" s="95">
        <f>VLOOKUP($A10,'[1]0101L SA'!$A$17:$AZ$134,COLUMN('[1]0101L SA'!$K$22),FALSE)</f>
        <v>5454.9</v>
      </c>
      <c r="E10" s="95">
        <f>VLOOKUP($A10,'[1]0101L SA'!$A$17:$AZ$134,COLUMN('[1]0101L SA'!$Q$22),FALSE)</f>
        <v>1141.7</v>
      </c>
      <c r="F10" s="95">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95">
        <f>VLOOKUP($A10,'[1]0101L SA'!$A$17:$AZ$134,COLUMN('[1]0101L SA'!$AU$22),FALSE)</f>
        <v>2010.9</v>
      </c>
      <c r="H10" s="96">
        <f>VLOOKUP($A10,'[1]0101L SA'!$A$17:$AZ$134,COLUMN('[1]0101L SA'!$B$22),FALSE)</f>
        <v>20842.900000000001</v>
      </c>
      <c r="I10" s="4"/>
      <c r="J10" s="98" t="s">
        <v>175</v>
      </c>
      <c r="K10" s="95">
        <f t="shared" si="0"/>
        <v>108.73998309563804</v>
      </c>
      <c r="L10" s="95">
        <f t="shared" si="0"/>
        <v>107.84590899655004</v>
      </c>
      <c r="M10" s="95">
        <f t="shared" si="1"/>
        <v>109.39491208738561</v>
      </c>
      <c r="N10" s="95">
        <f t="shared" si="1"/>
        <v>98.699983287669852</v>
      </c>
      <c r="O10" s="95">
        <f t="shared" si="1"/>
        <v>101.62604707576848</v>
      </c>
      <c r="P10" s="95">
        <f t="shared" si="1"/>
        <v>102.7244813973317</v>
      </c>
      <c r="Q10" s="97"/>
    </row>
    <row r="11" spans="1:17" x14ac:dyDescent="0.3">
      <c r="A11" s="92" t="s">
        <v>176</v>
      </c>
      <c r="B11" s="98" t="s">
        <v>72</v>
      </c>
      <c r="C11" s="94">
        <f>VLOOKUP($A11,'[1]0101L SA'!$A$17:$AZ$134,COLUMN('[1]0101L SA'!$H$22),FALSE)</f>
        <v>2730</v>
      </c>
      <c r="D11" s="95">
        <f>VLOOKUP($A11,'[1]0101L SA'!$A$17:$AZ$134,COLUMN('[1]0101L SA'!$K$22),FALSE)</f>
        <v>5544.9</v>
      </c>
      <c r="E11" s="95">
        <f>VLOOKUP($A11,'[1]0101L SA'!$A$17:$AZ$134,COLUMN('[1]0101L SA'!$Q$22),FALSE)</f>
        <v>1156.5</v>
      </c>
      <c r="F11" s="95">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95">
        <f>VLOOKUP($A11,'[1]0101L SA'!$A$17:$AZ$134,COLUMN('[1]0101L SA'!$AU$22),FALSE)</f>
        <v>1977.1</v>
      </c>
      <c r="H11" s="96">
        <f>VLOOKUP($A11,'[1]0101L SA'!$A$17:$AZ$134,COLUMN('[1]0101L SA'!$B$22),FALSE)</f>
        <v>21033.3</v>
      </c>
      <c r="I11" s="4"/>
      <c r="J11" s="98" t="s">
        <v>176</v>
      </c>
      <c r="K11" s="95">
        <f t="shared" si="0"/>
        <v>116.83267891341329</v>
      </c>
      <c r="L11" s="95">
        <f t="shared" si="0"/>
        <v>109.62525083777344</v>
      </c>
      <c r="M11" s="95">
        <f t="shared" si="1"/>
        <v>110.81301202510419</v>
      </c>
      <c r="N11" s="95">
        <f t="shared" si="1"/>
        <v>99.556870033779148</v>
      </c>
      <c r="O11" s="95">
        <f t="shared" si="1"/>
        <v>99.917876410314705</v>
      </c>
      <c r="P11" s="95">
        <f t="shared" si="1"/>
        <v>103.66287006963985</v>
      </c>
      <c r="Q11" s="97"/>
    </row>
    <row r="12" spans="1:17" x14ac:dyDescent="0.3">
      <c r="A12" s="92" t="s">
        <v>177</v>
      </c>
      <c r="B12" s="98" t="s">
        <v>73</v>
      </c>
      <c r="C12" s="94">
        <f>VLOOKUP($A12,'[1]0101L SA'!$A$17:$AZ$134,COLUMN('[1]0101L SA'!$H$22),FALSE)</f>
        <v>2846.3</v>
      </c>
      <c r="D12" s="95">
        <f>VLOOKUP($A12,'[1]0101L SA'!$A$17:$AZ$134,COLUMN('[1]0101L SA'!$K$22),FALSE)</f>
        <v>5506.3</v>
      </c>
      <c r="E12" s="95">
        <f>VLOOKUP($A12,'[1]0101L SA'!$A$17:$AZ$134,COLUMN('[1]0101L SA'!$Q$22),FALSE)</f>
        <v>1153</v>
      </c>
      <c r="F12" s="95">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95">
        <f>VLOOKUP($A12,'[1]0101L SA'!$A$17:$AZ$134,COLUMN('[1]0101L SA'!$AU$22),FALSE)</f>
        <v>1943.4</v>
      </c>
      <c r="H12" s="96">
        <f>VLOOKUP($A12,'[1]0101L SA'!$A$17:$AZ$134,COLUMN('[1]0101L SA'!$B$22),FALSE)</f>
        <v>21438.7</v>
      </c>
      <c r="I12" s="4"/>
      <c r="J12" s="98" t="s">
        <v>177</v>
      </c>
      <c r="K12" s="95">
        <f t="shared" si="0"/>
        <v>121.80983662683084</v>
      </c>
      <c r="L12" s="95">
        <f t="shared" si="0"/>
        <v>108.86211089253763</v>
      </c>
      <c r="M12" s="95">
        <f t="shared" si="1"/>
        <v>110.47765055334642</v>
      </c>
      <c r="N12" s="95">
        <f t="shared" si="1"/>
        <v>99.766533812082486</v>
      </c>
      <c r="O12" s="95">
        <f t="shared" si="1"/>
        <v>98.214759504226208</v>
      </c>
      <c r="P12" s="95">
        <f t="shared" si="1"/>
        <v>105.66088880784224</v>
      </c>
      <c r="Q12" s="97"/>
    </row>
    <row r="13" spans="1:17" x14ac:dyDescent="0.3">
      <c r="A13" s="92" t="s">
        <v>178</v>
      </c>
      <c r="B13" s="98" t="s">
        <v>74</v>
      </c>
      <c r="C13" s="94">
        <f>VLOOKUP($A13,'[1]0101L SA'!$A$17:$AZ$134,COLUMN('[1]0101L SA'!$H$22),FALSE)</f>
        <v>2806.4</v>
      </c>
      <c r="D13" s="95">
        <f>VLOOKUP($A13,'[1]0101L SA'!$A$17:$AZ$134,COLUMN('[1]0101L SA'!$K$22),FALSE)</f>
        <v>5481.6</v>
      </c>
      <c r="E13" s="95">
        <f>VLOOKUP($A13,'[1]0101L SA'!$A$17:$AZ$134,COLUMN('[1]0101L SA'!$Q$22),FALSE)</f>
        <v>1186.3</v>
      </c>
      <c r="F13" s="95">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95">
        <f>VLOOKUP($A13,'[1]0101L SA'!$A$17:$AZ$134,COLUMN('[1]0101L SA'!$AU$22),FALSE)</f>
        <v>1906.6</v>
      </c>
      <c r="H13" s="96">
        <f>VLOOKUP($A13,'[1]0101L SA'!$A$17:$AZ$134,COLUMN('[1]0101L SA'!$B$22),FALSE)</f>
        <v>21612.7</v>
      </c>
      <c r="I13" s="4"/>
      <c r="J13" s="98" t="s">
        <v>178</v>
      </c>
      <c r="K13" s="95">
        <f t="shared" si="0"/>
        <v>120.10228208886558</v>
      </c>
      <c r="L13" s="95">
        <f t="shared" si="0"/>
        <v>108.37378040944634</v>
      </c>
      <c r="M13" s="95">
        <f t="shared" si="1"/>
        <v>113.66837541321321</v>
      </c>
      <c r="N13" s="95">
        <f t="shared" si="1"/>
        <v>100.57176426498664</v>
      </c>
      <c r="O13" s="95">
        <f t="shared" si="1"/>
        <v>96.354976057814994</v>
      </c>
      <c r="P13" s="95">
        <f t="shared" si="1"/>
        <v>106.51844988442637</v>
      </c>
      <c r="Q13" s="97"/>
    </row>
    <row r="14" spans="1:17" x14ac:dyDescent="0.3">
      <c r="A14" s="92" t="s">
        <v>179</v>
      </c>
      <c r="B14" s="98" t="s">
        <v>75</v>
      </c>
      <c r="C14" s="94">
        <f>VLOOKUP($A14,'[1]0101L SA'!$A$17:$AZ$134,COLUMN('[1]0101L SA'!$H$22),FALSE)</f>
        <v>2615.5</v>
      </c>
      <c r="D14" s="95">
        <f>VLOOKUP($A14,'[1]0101L SA'!$A$17:$AZ$134,COLUMN('[1]0101L SA'!$K$22),FALSE)</f>
        <v>5659.8</v>
      </c>
      <c r="E14" s="95">
        <f>VLOOKUP($A14,'[1]0101L SA'!$A$17:$AZ$134,COLUMN('[1]0101L SA'!$Q$22),FALSE)</f>
        <v>1227.5999999999999</v>
      </c>
      <c r="F14" s="95">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95">
        <f>VLOOKUP($A14,'[1]0101L SA'!$A$17:$AZ$134,COLUMN('[1]0101L SA'!$AU$22),FALSE)</f>
        <v>2163.4</v>
      </c>
      <c r="H14" s="96">
        <f>VLOOKUP($A14,'[1]0101L SA'!$A$17:$AZ$134,COLUMN('[1]0101L SA'!$B$22),FALSE)</f>
        <v>22104</v>
      </c>
      <c r="I14" s="4"/>
      <c r="J14" s="98" t="s">
        <v>179</v>
      </c>
      <c r="K14" s="95">
        <f t="shared" si="0"/>
        <v>111.93255373554302</v>
      </c>
      <c r="L14" s="95">
        <f t="shared" si="0"/>
        <v>111.89687725506865</v>
      </c>
      <c r="M14" s="95">
        <f t="shared" si="1"/>
        <v>117.62564077995495</v>
      </c>
      <c r="N14" s="95">
        <f t="shared" si="1"/>
        <v>104.86632668047544</v>
      </c>
      <c r="O14" s="95">
        <f t="shared" si="1"/>
        <v>109.33303010777142</v>
      </c>
      <c r="P14" s="95">
        <f t="shared" si="1"/>
        <v>108.93982779779301</v>
      </c>
      <c r="Q14" s="97"/>
    </row>
    <row r="15" spans="1:17" x14ac:dyDescent="0.3">
      <c r="A15" s="92" t="s">
        <v>180</v>
      </c>
      <c r="B15" s="98" t="s">
        <v>76</v>
      </c>
      <c r="C15" s="94">
        <f>VLOOKUP($A15,'[1]0101L SA'!$A$17:$AZ$134,COLUMN('[1]0101L SA'!$H$22),FALSE)</f>
        <v>2844.2</v>
      </c>
      <c r="D15" s="95">
        <f>VLOOKUP($A15,'[1]0101L SA'!$A$17:$AZ$134,COLUMN('[1]0101L SA'!$K$22),FALSE)</f>
        <v>5810.2</v>
      </c>
      <c r="E15" s="95">
        <f>VLOOKUP($A15,'[1]0101L SA'!$A$17:$AZ$134,COLUMN('[1]0101L SA'!$Q$22),FALSE)</f>
        <v>1263</v>
      </c>
      <c r="F15" s="95">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95">
        <f>VLOOKUP($A15,'[1]0101L SA'!$A$17:$AZ$134,COLUMN('[1]0101L SA'!$AU$22),FALSE)</f>
        <v>2205.7999999999997</v>
      </c>
      <c r="H15" s="96">
        <f>VLOOKUP($A15,'[1]0101L SA'!$A$17:$AZ$134,COLUMN('[1]0101L SA'!$B$22),FALSE)</f>
        <v>22334.9</v>
      </c>
      <c r="I15" s="4"/>
      <c r="J15" s="98" t="s">
        <v>180</v>
      </c>
      <c r="K15" s="95">
        <f t="shared" si="0"/>
        <v>121.71996533535898</v>
      </c>
      <c r="L15" s="95">
        <f t="shared" si="0"/>
        <v>114.87035517640196</v>
      </c>
      <c r="M15" s="95">
        <f t="shared" si="1"/>
        <v>121.01758252287644</v>
      </c>
      <c r="N15" s="95">
        <f t="shared" si="1"/>
        <v>105.34642634673529</v>
      </c>
      <c r="O15" s="95">
        <f t="shared" si="1"/>
        <v>111.47582407863648</v>
      </c>
      <c r="P15" s="95">
        <f t="shared" si="1"/>
        <v>110.07782120344405</v>
      </c>
      <c r="Q15" s="97"/>
    </row>
    <row r="16" spans="1:17" x14ac:dyDescent="0.3">
      <c r="A16" s="92" t="s">
        <v>181</v>
      </c>
      <c r="B16" s="98" t="s">
        <v>77</v>
      </c>
      <c r="C16" s="94">
        <f>VLOOKUP($A16,'[1]0101L SA'!$A$17:$AZ$134,COLUMN('[1]0101L SA'!$H$22),FALSE)</f>
        <v>2611</v>
      </c>
      <c r="D16" s="95">
        <f>VLOOKUP($A16,'[1]0101L SA'!$A$17:$AZ$134,COLUMN('[1]0101L SA'!$K$22),FALSE)</f>
        <v>5869.5</v>
      </c>
      <c r="E16" s="95">
        <f>VLOOKUP($A16,'[1]0101L SA'!$A$17:$AZ$134,COLUMN('[1]0101L SA'!$Q$22),FALSE)</f>
        <v>1277.2</v>
      </c>
      <c r="F16" s="95">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95">
        <f>VLOOKUP($A16,'[1]0101L SA'!$A$17:$AZ$134,COLUMN('[1]0101L SA'!$AU$22),FALSE)</f>
        <v>2178.7000000000003</v>
      </c>
      <c r="H16" s="96">
        <f>VLOOKUP($A16,'[1]0101L SA'!$A$17:$AZ$134,COLUMN('[1]0101L SA'!$B$22),FALSE)</f>
        <v>22426.2</v>
      </c>
      <c r="I16" s="4"/>
      <c r="J16" s="98" t="s">
        <v>181</v>
      </c>
      <c r="K16" s="95">
        <f t="shared" si="0"/>
        <v>111.73997239667474</v>
      </c>
      <c r="L16" s="95">
        <f t="shared" si="0"/>
        <v>116.04274374511915</v>
      </c>
      <c r="M16" s="95">
        <f t="shared" si="1"/>
        <v>122.37819192257939</v>
      </c>
      <c r="N16" s="95">
        <f t="shared" si="1"/>
        <v>107.25568345833818</v>
      </c>
      <c r="O16" s="95">
        <f t="shared" si="1"/>
        <v>110.10625529065435</v>
      </c>
      <c r="P16" s="95">
        <f t="shared" si="1"/>
        <v>110.527794343054</v>
      </c>
      <c r="Q16" s="97"/>
    </row>
    <row r="17" spans="1:17" x14ac:dyDescent="0.3">
      <c r="A17" s="92" t="s">
        <v>182</v>
      </c>
      <c r="B17" s="98" t="s">
        <v>78</v>
      </c>
      <c r="C17" s="94">
        <f>VLOOKUP($A17,'[1]0101L SA'!$A$17:$AZ$134,COLUMN('[1]0101L SA'!$H$22),FALSE)</f>
        <v>2664.1</v>
      </c>
      <c r="D17" s="95">
        <f>VLOOKUP($A17,'[1]0101L SA'!$A$17:$AZ$134,COLUMN('[1]0101L SA'!$K$22),FALSE)</f>
        <v>5916.5</v>
      </c>
      <c r="E17" s="95">
        <f>VLOOKUP($A17,'[1]0101L SA'!$A$17:$AZ$134,COLUMN('[1]0101L SA'!$Q$22),FALSE)</f>
        <v>1296.3</v>
      </c>
      <c r="F17" s="95">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95">
        <f>VLOOKUP($A17,'[1]0101L SA'!$A$17:$AZ$134,COLUMN('[1]0101L SA'!$AU$22),FALSE)</f>
        <v>2229.6999999999998</v>
      </c>
      <c r="H17" s="96">
        <f>VLOOKUP($A17,'[1]0101L SA'!$A$17:$AZ$134,COLUMN('[1]0101L SA'!$B$22),FALSE)</f>
        <v>22820.7</v>
      </c>
      <c r="I17" s="4"/>
      <c r="J17" s="98" t="s">
        <v>182</v>
      </c>
      <c r="K17" s="95">
        <f t="shared" si="0"/>
        <v>114.01243219532027</v>
      </c>
      <c r="L17" s="95">
        <f t="shared" si="0"/>
        <v>116.97195559553582</v>
      </c>
      <c r="M17" s="95">
        <f t="shared" si="1"/>
        <v>124.20830738274324</v>
      </c>
      <c r="N17" s="95">
        <f t="shared" si="1"/>
        <v>107.93227961247651</v>
      </c>
      <c r="O17" s="95">
        <f t="shared" si="1"/>
        <v>112.68367256693071</v>
      </c>
      <c r="P17" s="95">
        <f t="shared" si="1"/>
        <v>112.4720923011715</v>
      </c>
      <c r="Q17" s="97"/>
    </row>
    <row r="18" spans="1:17" x14ac:dyDescent="0.3">
      <c r="A18" s="92" t="s">
        <v>183</v>
      </c>
      <c r="B18" s="98" t="s">
        <v>79</v>
      </c>
      <c r="C18" s="94">
        <f>VLOOKUP($A18,'[1]0101L SA'!$A$17:$AZ$134,COLUMN('[1]0101L SA'!$H$22),FALSE)</f>
        <v>2794.8</v>
      </c>
      <c r="D18" s="95">
        <f>VLOOKUP($A18,'[1]0101L SA'!$A$17:$AZ$134,COLUMN('[1]0101L SA'!$K$22),FALSE)</f>
        <v>5912.5</v>
      </c>
      <c r="E18" s="95">
        <f>VLOOKUP($A18,'[1]0101L SA'!$A$17:$AZ$134,COLUMN('[1]0101L SA'!$Q$22),FALSE)</f>
        <v>1299</v>
      </c>
      <c r="F18" s="95">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95">
        <f>VLOOKUP($A18,'[1]0101L SA'!$A$17:$AZ$134,COLUMN('[1]0101L SA'!$AU$22),FALSE)</f>
        <v>2335.8000000000002</v>
      </c>
      <c r="H18" s="96">
        <f>VLOOKUP($A18,'[1]0101L SA'!$A$17:$AZ$134,COLUMN('[1]0101L SA'!$B$22),FALSE)</f>
        <v>22441.3</v>
      </c>
      <c r="I18" s="4"/>
      <c r="J18" s="98" t="s">
        <v>183</v>
      </c>
      <c r="K18" s="95">
        <f t="shared" si="0"/>
        <v>119.6058501931163</v>
      </c>
      <c r="L18" s="95">
        <f t="shared" si="0"/>
        <v>116.89287373592589</v>
      </c>
      <c r="M18" s="95">
        <f t="shared" si="1"/>
        <v>124.46701480381353</v>
      </c>
      <c r="N18" s="95">
        <f t="shared" si="1"/>
        <v>102.02117908021413</v>
      </c>
      <c r="O18" s="95">
        <f t="shared" si="1"/>
        <v>118.04571125345866</v>
      </c>
      <c r="P18" s="95">
        <f t="shared" si="1"/>
        <v>110.60221487326329</v>
      </c>
      <c r="Q18" s="97"/>
    </row>
    <row r="19" spans="1:17" x14ac:dyDescent="0.3">
      <c r="A19" s="92" t="s">
        <v>184</v>
      </c>
      <c r="B19" s="98" t="s">
        <v>80</v>
      </c>
      <c r="C19" s="94">
        <f>VLOOKUP($A19,'[1]0101L SA'!$A$17:$AZ$134,COLUMN('[1]0101L SA'!$H$22),FALSE)</f>
        <v>2886.2</v>
      </c>
      <c r="D19" s="95">
        <f>VLOOKUP($A19,'[1]0101L SA'!$A$17:$AZ$134,COLUMN('[1]0101L SA'!$K$22),FALSE)</f>
        <v>6050.9</v>
      </c>
      <c r="E19" s="95">
        <f>VLOOKUP($A19,'[1]0101L SA'!$A$17:$AZ$134,COLUMN('[1]0101L SA'!$Q$22),FALSE)</f>
        <v>1336.9</v>
      </c>
      <c r="F19" s="95">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95">
        <f>VLOOKUP($A19,'[1]0101L SA'!$A$17:$AZ$134,COLUMN('[1]0101L SA'!$AU$22),FALSE)</f>
        <v>2214.1999999999998</v>
      </c>
      <c r="H19" s="96">
        <f>VLOOKUP($A19,'[1]0101L SA'!$A$17:$AZ$134,COLUMN('[1]0101L SA'!$B$22),FALSE)</f>
        <v>22744.7</v>
      </c>
      <c r="I19" s="4"/>
      <c r="J19" s="98" t="s">
        <v>184</v>
      </c>
      <c r="K19" s="95">
        <f t="shared" si="0"/>
        <v>123.51739116479612</v>
      </c>
      <c r="L19" s="95">
        <f t="shared" si="0"/>
        <v>119.62910607842943</v>
      </c>
      <c r="M19" s="95">
        <f t="shared" si="1"/>
        <v>128.09850045513343</v>
      </c>
      <c r="N19" s="95">
        <f t="shared" si="1"/>
        <v>106.02606110635624</v>
      </c>
      <c r="O19" s="95">
        <f t="shared" si="1"/>
        <v>111.90033986531729</v>
      </c>
      <c r="P19" s="95">
        <f t="shared" si="1"/>
        <v>112.09752539415774</v>
      </c>
      <c r="Q19" s="97"/>
    </row>
    <row r="20" spans="1:17" x14ac:dyDescent="0.3">
      <c r="A20" s="92" t="s">
        <v>185</v>
      </c>
      <c r="B20" s="98" t="s">
        <v>81</v>
      </c>
      <c r="C20" s="94">
        <f>VLOOKUP($A20,'[1]0101L SA'!$A$17:$AZ$134,COLUMN('[1]0101L SA'!$H$22),FALSE)</f>
        <v>2749.6</v>
      </c>
      <c r="D20" s="95">
        <f>VLOOKUP($A20,'[1]0101L SA'!$A$17:$AZ$134,COLUMN('[1]0101L SA'!$K$22),FALSE)</f>
        <v>6174.5</v>
      </c>
      <c r="E20" s="95">
        <f>VLOOKUP($A20,'[1]0101L SA'!$A$17:$AZ$134,COLUMN('[1]0101L SA'!$Q$22),FALSE)</f>
        <v>1350.5</v>
      </c>
      <c r="F20" s="95">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95">
        <f>VLOOKUP($A20,'[1]0101L SA'!$A$17:$AZ$134,COLUMN('[1]0101L SA'!$AU$22),FALSE)</f>
        <v>2314.1</v>
      </c>
      <c r="H20" s="96">
        <f>VLOOKUP($A20,'[1]0101L SA'!$A$17:$AZ$134,COLUMN('[1]0101L SA'!$B$22),FALSE)</f>
        <v>23245.5</v>
      </c>
      <c r="I20" s="4"/>
      <c r="J20" s="98" t="s">
        <v>185</v>
      </c>
      <c r="K20" s="95">
        <f t="shared" si="0"/>
        <v>117.67147763381726</v>
      </c>
      <c r="L20" s="95">
        <f t="shared" si="0"/>
        <v>122.07273554037623</v>
      </c>
      <c r="M20" s="95">
        <f t="shared" si="1"/>
        <v>129.40161931682076</v>
      </c>
      <c r="N20" s="95">
        <f t="shared" si="1"/>
        <v>108.6777508242217</v>
      </c>
      <c r="O20" s="95">
        <f t="shared" si="1"/>
        <v>116.94904547119988</v>
      </c>
      <c r="P20" s="95">
        <f t="shared" si="1"/>
        <v>114.56572417090108</v>
      </c>
      <c r="Q20" s="97"/>
    </row>
    <row r="21" spans="1:17" x14ac:dyDescent="0.3">
      <c r="A21" s="92" t="s">
        <v>186</v>
      </c>
      <c r="B21" s="98" t="s">
        <v>82</v>
      </c>
      <c r="C21" s="94">
        <f>VLOOKUP($A21,'[1]0101L SA'!$A$17:$AZ$134,COLUMN('[1]0101L SA'!$H$22),FALSE)</f>
        <v>2814.4</v>
      </c>
      <c r="D21" s="95">
        <f>VLOOKUP($A21,'[1]0101L SA'!$A$17:$AZ$134,COLUMN('[1]0101L SA'!$K$22),FALSE)</f>
        <v>6224.1</v>
      </c>
      <c r="E21" s="95">
        <f>VLOOKUP($A21,'[1]0101L SA'!$A$17:$AZ$134,COLUMN('[1]0101L SA'!$Q$22),FALSE)</f>
        <v>1372.4</v>
      </c>
      <c r="F21" s="95">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95">
        <f>VLOOKUP($A21,'[1]0101L SA'!$A$17:$AZ$134,COLUMN('[1]0101L SA'!$AU$22),FALSE)</f>
        <v>2096.2000000000003</v>
      </c>
      <c r="H21" s="96">
        <f>VLOOKUP($A21,'[1]0101L SA'!$A$17:$AZ$134,COLUMN('[1]0101L SA'!$B$22),FALSE)</f>
        <v>23295.9</v>
      </c>
      <c r="I21" s="4"/>
      <c r="J21" s="98" t="s">
        <v>186</v>
      </c>
      <c r="K21" s="95">
        <f t="shared" si="0"/>
        <v>120.44464891352027</v>
      </c>
      <c r="L21" s="95">
        <f t="shared" si="0"/>
        <v>123.05335059953934</v>
      </c>
      <c r="M21" s="95">
        <f t="shared" si="1"/>
        <v>131.50002395439085</v>
      </c>
      <c r="N21" s="95">
        <f t="shared" si="1"/>
        <v>108.8296810983546</v>
      </c>
      <c r="O21" s="95">
        <f t="shared" si="1"/>
        <v>105.93690381432488</v>
      </c>
      <c r="P21" s="95">
        <f t="shared" si="1"/>
        <v>114.81412117239442</v>
      </c>
      <c r="Q21" s="97"/>
    </row>
    <row r="22" spans="1:17" x14ac:dyDescent="0.3">
      <c r="A22" s="92" t="s">
        <v>187</v>
      </c>
      <c r="B22" s="98" t="s">
        <v>83</v>
      </c>
      <c r="C22" s="94">
        <f>VLOOKUP($A22,'[1]0101L SA'!$A$17:$AZ$134,COLUMN('[1]0101L SA'!$H$22),FALSE)</f>
        <v>2963.4</v>
      </c>
      <c r="D22" s="95">
        <f>VLOOKUP($A22,'[1]0101L SA'!$A$17:$AZ$134,COLUMN('[1]0101L SA'!$K$22),FALSE)</f>
        <v>6358.7</v>
      </c>
      <c r="E22" s="95">
        <f>VLOOKUP($A22,'[1]0101L SA'!$A$17:$AZ$134,COLUMN('[1]0101L SA'!$Q$22),FALSE)</f>
        <v>1411.3</v>
      </c>
      <c r="F22" s="95">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95">
        <f>VLOOKUP($A22,'[1]0101L SA'!$A$17:$AZ$134,COLUMN('[1]0101L SA'!$AU$22),FALSE)</f>
        <v>2353.4</v>
      </c>
      <c r="H22" s="96">
        <f>VLOOKUP($A22,'[1]0101L SA'!$A$17:$AZ$134,COLUMN('[1]0101L SA'!$B$22),FALSE)</f>
        <v>24371.3</v>
      </c>
      <c r="I22" s="4"/>
      <c r="J22" s="98" t="s">
        <v>187</v>
      </c>
      <c r="K22" s="95">
        <f t="shared" ref="K22:L85" si="2">C22/(SUM(C$6:C$9)/4)*100</f>
        <v>126.8212310227139</v>
      </c>
      <c r="L22" s="95">
        <f t="shared" si="2"/>
        <v>125.71445517541345</v>
      </c>
      <c r="M22" s="95">
        <f t="shared" si="1"/>
        <v>135.22732716907007</v>
      </c>
      <c r="N22" s="95">
        <f t="shared" si="1"/>
        <v>111.19574190085031</v>
      </c>
      <c r="O22" s="95">
        <f t="shared" si="1"/>
        <v>118.93517290174228</v>
      </c>
      <c r="P22" s="95">
        <f t="shared" si="1"/>
        <v>120.11424290663919</v>
      </c>
      <c r="Q22" s="97"/>
    </row>
    <row r="23" spans="1:17" x14ac:dyDescent="0.3">
      <c r="A23" s="92" t="s">
        <v>188</v>
      </c>
      <c r="B23" s="98" t="s">
        <v>84</v>
      </c>
      <c r="C23" s="94">
        <f>VLOOKUP($A23,'[1]0101L SA'!$A$17:$AZ$134,COLUMN('[1]0101L SA'!$H$22),FALSE)</f>
        <v>3042.1</v>
      </c>
      <c r="D23" s="95">
        <f>VLOOKUP($A23,'[1]0101L SA'!$A$17:$AZ$134,COLUMN('[1]0101L SA'!$K$22),FALSE)</f>
        <v>6451.6</v>
      </c>
      <c r="E23" s="95">
        <f>VLOOKUP($A23,'[1]0101L SA'!$A$17:$AZ$134,COLUMN('[1]0101L SA'!$Q$22),FALSE)</f>
        <v>1465.6</v>
      </c>
      <c r="F23" s="95">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95">
        <f>VLOOKUP($A23,'[1]0101L SA'!$A$17:$AZ$134,COLUMN('[1]0101L SA'!$AU$22),FALSE)</f>
        <v>2370.8000000000002</v>
      </c>
      <c r="H23" s="96">
        <f>VLOOKUP($A23,'[1]0101L SA'!$A$17:$AZ$134,COLUMN('[1]0101L SA'!$B$22),FALSE)</f>
        <v>24812.2</v>
      </c>
      <c r="I23" s="4"/>
      <c r="J23" s="98" t="s">
        <v>188</v>
      </c>
      <c r="K23" s="95">
        <f t="shared" si="2"/>
        <v>130.18926466025439</v>
      </c>
      <c r="L23" s="95">
        <f t="shared" si="2"/>
        <v>127.55113136485406</v>
      </c>
      <c r="M23" s="95">
        <f t="shared" si="1"/>
        <v>140.43022085948351</v>
      </c>
      <c r="N23" s="95">
        <f t="shared" si="1"/>
        <v>117.93739459837234</v>
      </c>
      <c r="O23" s="95">
        <f t="shared" si="1"/>
        <v>119.8145270312954</v>
      </c>
      <c r="P23" s="95">
        <f t="shared" si="1"/>
        <v>122.28722381851247</v>
      </c>
      <c r="Q23" s="97"/>
    </row>
    <row r="24" spans="1:17" x14ac:dyDescent="0.3">
      <c r="A24" s="92" t="s">
        <v>189</v>
      </c>
      <c r="B24" s="98" t="s">
        <v>85</v>
      </c>
      <c r="C24" s="94">
        <f>VLOOKUP($A24,'[1]0101L SA'!$A$17:$AZ$134,COLUMN('[1]0101L SA'!$H$22),FALSE)</f>
        <v>3421.6</v>
      </c>
      <c r="D24" s="95">
        <f>VLOOKUP($A24,'[1]0101L SA'!$A$17:$AZ$134,COLUMN('[1]0101L SA'!$K$22),FALSE)</f>
        <v>6629.4</v>
      </c>
      <c r="E24" s="95">
        <f>VLOOKUP($A24,'[1]0101L SA'!$A$17:$AZ$134,COLUMN('[1]0101L SA'!$Q$22),FALSE)</f>
        <v>1486.8</v>
      </c>
      <c r="F24" s="95">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95">
        <f>VLOOKUP($A24,'[1]0101L SA'!$A$17:$AZ$134,COLUMN('[1]0101L SA'!$AU$22),FALSE)</f>
        <v>2462.1</v>
      </c>
      <c r="H24" s="96">
        <f>VLOOKUP($A24,'[1]0101L SA'!$A$17:$AZ$134,COLUMN('[1]0101L SA'!$B$22),FALSE)</f>
        <v>25673.8</v>
      </c>
      <c r="I24" s="4"/>
      <c r="J24" s="98" t="s">
        <v>189</v>
      </c>
      <c r="K24" s="95">
        <f t="shared" si="2"/>
        <v>146.4302909048113</v>
      </c>
      <c r="L24" s="95">
        <f t="shared" si="2"/>
        <v>131.06632002451536</v>
      </c>
      <c r="M24" s="95">
        <f t="shared" si="1"/>
        <v>142.46155320270205</v>
      </c>
      <c r="N24" s="95">
        <f t="shared" si="1"/>
        <v>117.23142525790165</v>
      </c>
      <c r="O24" s="95">
        <f t="shared" si="1"/>
        <v>124.42860933176665</v>
      </c>
      <c r="P24" s="95">
        <f t="shared" si="1"/>
        <v>126.53362970118431</v>
      </c>
      <c r="Q24" s="97"/>
    </row>
    <row r="25" spans="1:17" x14ac:dyDescent="0.3">
      <c r="A25" s="92" t="s">
        <v>190</v>
      </c>
      <c r="B25" s="98" t="s">
        <v>86</v>
      </c>
      <c r="C25" s="94">
        <f>VLOOKUP($A25,'[1]0101L SA'!$A$17:$AZ$134,COLUMN('[1]0101L SA'!$H$22),FALSE)</f>
        <v>3392.8</v>
      </c>
      <c r="D25" s="95">
        <f>VLOOKUP($A25,'[1]0101L SA'!$A$17:$AZ$134,COLUMN('[1]0101L SA'!$K$22),FALSE)</f>
        <v>6714.6</v>
      </c>
      <c r="E25" s="95">
        <f>VLOOKUP($A25,'[1]0101L SA'!$A$17:$AZ$134,COLUMN('[1]0101L SA'!$Q$22),FALSE)</f>
        <v>1487</v>
      </c>
      <c r="F25" s="95">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95">
        <f>VLOOKUP($A25,'[1]0101L SA'!$A$17:$AZ$134,COLUMN('[1]0101L SA'!$AU$22),FALSE)</f>
        <v>2608.5</v>
      </c>
      <c r="H25" s="96">
        <f>VLOOKUP($A25,'[1]0101L SA'!$A$17:$AZ$134,COLUMN('[1]0101L SA'!$B$22),FALSE)</f>
        <v>26063.8</v>
      </c>
      <c r="I25" s="4"/>
      <c r="J25" s="98" t="s">
        <v>190</v>
      </c>
      <c r="K25" s="95">
        <f t="shared" si="2"/>
        <v>145.19777033605442</v>
      </c>
      <c r="L25" s="95">
        <f t="shared" si="2"/>
        <v>132.75076363420686</v>
      </c>
      <c r="M25" s="95">
        <f t="shared" si="1"/>
        <v>142.48071671537392</v>
      </c>
      <c r="N25" s="95">
        <f t="shared" si="1"/>
        <v>120.48678459832168</v>
      </c>
      <c r="O25" s="95">
        <f t="shared" si="1"/>
        <v>131.82731304248946</v>
      </c>
      <c r="P25" s="95">
        <f t="shared" si="1"/>
        <v>128.45574935559705</v>
      </c>
      <c r="Q25" s="97"/>
    </row>
    <row r="26" spans="1:17" x14ac:dyDescent="0.3">
      <c r="A26" s="92" t="s">
        <v>191</v>
      </c>
      <c r="B26" s="98" t="s">
        <v>87</v>
      </c>
      <c r="C26" s="94">
        <f>VLOOKUP($A26,'[1]0101L SA'!$A$17:$AZ$134,COLUMN('[1]0101L SA'!$H$22),FALSE)</f>
        <v>2979.3</v>
      </c>
      <c r="D26" s="95">
        <f>VLOOKUP($A26,'[1]0101L SA'!$A$17:$AZ$134,COLUMN('[1]0101L SA'!$K$22),FALSE)</f>
        <v>6675.6</v>
      </c>
      <c r="E26" s="95">
        <f>VLOOKUP($A26,'[1]0101L SA'!$A$17:$AZ$134,COLUMN('[1]0101L SA'!$Q$22),FALSE)</f>
        <v>1428.5</v>
      </c>
      <c r="F26" s="95">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95">
        <f>VLOOKUP($A26,'[1]0101L SA'!$A$17:$AZ$134,COLUMN('[1]0101L SA'!$AU$22),FALSE)</f>
        <v>2716</v>
      </c>
      <c r="H26" s="96">
        <f>VLOOKUP($A26,'[1]0101L SA'!$A$17:$AZ$134,COLUMN('[1]0101L SA'!$B$22),FALSE)</f>
        <v>26170.400000000001</v>
      </c>
      <c r="I26" s="4"/>
      <c r="J26" s="98" t="s">
        <v>191</v>
      </c>
      <c r="K26" s="95">
        <f t="shared" si="2"/>
        <v>127.50168508671509</v>
      </c>
      <c r="L26" s="95">
        <f t="shared" si="2"/>
        <v>131.97971550301006</v>
      </c>
      <c r="M26" s="95">
        <f t="shared" si="1"/>
        <v>136.87538925885116</v>
      </c>
      <c r="N26" s="95">
        <f t="shared" si="1"/>
        <v>124.2992216105622</v>
      </c>
      <c r="O26" s="95">
        <f t="shared" si="1"/>
        <v>137.26010436013087</v>
      </c>
      <c r="P26" s="95">
        <f t="shared" si="1"/>
        <v>128.9811287278032</v>
      </c>
      <c r="Q26" s="97"/>
    </row>
    <row r="27" spans="1:17" x14ac:dyDescent="0.3">
      <c r="A27" s="92" t="s">
        <v>192</v>
      </c>
      <c r="B27" s="98" t="s">
        <v>88</v>
      </c>
      <c r="C27" s="94">
        <f>VLOOKUP($A27,'[1]0101L SA'!$A$17:$AZ$134,COLUMN('[1]0101L SA'!$H$22),FALSE)</f>
        <v>2881.4</v>
      </c>
      <c r="D27" s="95">
        <f>VLOOKUP($A27,'[1]0101L SA'!$A$17:$AZ$134,COLUMN('[1]0101L SA'!$K$22),FALSE)</f>
        <v>6651.3</v>
      </c>
      <c r="E27" s="95">
        <f>VLOOKUP($A27,'[1]0101L SA'!$A$17:$AZ$134,COLUMN('[1]0101L SA'!$Q$22),FALSE)</f>
        <v>1579.8</v>
      </c>
      <c r="F27" s="95">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95">
        <f>VLOOKUP($A27,'[1]0101L SA'!$A$17:$AZ$134,COLUMN('[1]0101L SA'!$AU$22),FALSE)</f>
        <v>2560.8000000000002</v>
      </c>
      <c r="H27" s="96">
        <f>VLOOKUP($A27,'[1]0101L SA'!$A$17:$AZ$134,COLUMN('[1]0101L SA'!$B$22),FALSE)</f>
        <v>26043.5</v>
      </c>
      <c r="I27" s="4"/>
      <c r="J27" s="98" t="s">
        <v>192</v>
      </c>
      <c r="K27" s="95">
        <f t="shared" si="2"/>
        <v>123.31197107000331</v>
      </c>
      <c r="L27" s="95">
        <f t="shared" si="2"/>
        <v>131.49929320587975</v>
      </c>
      <c r="M27" s="95">
        <f t="shared" si="1"/>
        <v>151.37258659512287</v>
      </c>
      <c r="N27" s="95">
        <f t="shared" si="1"/>
        <v>126.68047544047116</v>
      </c>
      <c r="O27" s="95">
        <f t="shared" si="1"/>
        <v>129.41666982526627</v>
      </c>
      <c r="P27" s="95">
        <f t="shared" si="1"/>
        <v>128.3557005633289</v>
      </c>
      <c r="Q27" s="97"/>
    </row>
    <row r="28" spans="1:17" x14ac:dyDescent="0.3">
      <c r="A28" s="92" t="s">
        <v>193</v>
      </c>
      <c r="B28" s="98" t="s">
        <v>89</v>
      </c>
      <c r="C28" s="94">
        <f>VLOOKUP($A28,'[1]0101L SA'!$A$17:$AZ$134,COLUMN('[1]0101L SA'!$H$22),FALSE)</f>
        <v>2780</v>
      </c>
      <c r="D28" s="95">
        <f>VLOOKUP($A28,'[1]0101L SA'!$A$17:$AZ$134,COLUMN('[1]0101L SA'!$K$22),FALSE)</f>
        <v>6720.4</v>
      </c>
      <c r="E28" s="95">
        <f>VLOOKUP($A28,'[1]0101L SA'!$A$17:$AZ$134,COLUMN('[1]0101L SA'!$Q$22),FALSE)</f>
        <v>1656.6</v>
      </c>
      <c r="F28" s="95">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95">
        <f>VLOOKUP($A28,'[1]0101L SA'!$A$17:$AZ$134,COLUMN('[1]0101L SA'!$AU$22),FALSE)</f>
        <v>2750.2999999999997</v>
      </c>
      <c r="H28" s="96">
        <f>VLOOKUP($A28,'[1]0101L SA'!$A$17:$AZ$134,COLUMN('[1]0101L SA'!$B$22),FALSE)</f>
        <v>26560.799999999999</v>
      </c>
      <c r="I28" s="4"/>
      <c r="J28" s="98" t="s">
        <v>193</v>
      </c>
      <c r="K28" s="95">
        <f t="shared" si="2"/>
        <v>118.9724715675051</v>
      </c>
      <c r="L28" s="95">
        <f t="shared" si="2"/>
        <v>132.86543233064126</v>
      </c>
      <c r="M28" s="95">
        <f t="shared" si="1"/>
        <v>158.73137546112198</v>
      </c>
      <c r="N28" s="95">
        <f t="shared" si="1"/>
        <v>130.11106103039108</v>
      </c>
      <c r="O28" s="95">
        <f t="shared" si="1"/>
        <v>138.99354382241086</v>
      </c>
      <c r="P28" s="95">
        <f t="shared" si="1"/>
        <v>130.9052197869897</v>
      </c>
      <c r="Q28" s="97"/>
    </row>
    <row r="29" spans="1:17" x14ac:dyDescent="0.3">
      <c r="A29" s="92" t="s">
        <v>194</v>
      </c>
      <c r="B29" s="98" t="s">
        <v>90</v>
      </c>
      <c r="C29" s="94">
        <f>VLOOKUP($A29,'[1]0101L SA'!$A$17:$AZ$134,COLUMN('[1]0101L SA'!$H$22),FALSE)</f>
        <v>2650.9</v>
      </c>
      <c r="D29" s="95">
        <f>VLOOKUP($A29,'[1]0101L SA'!$A$17:$AZ$134,COLUMN('[1]0101L SA'!$K$22),FALSE)</f>
        <v>6883.8</v>
      </c>
      <c r="E29" s="95">
        <f>VLOOKUP($A29,'[1]0101L SA'!$A$17:$AZ$134,COLUMN('[1]0101L SA'!$Q$22),FALSE)</f>
        <v>1717.5</v>
      </c>
      <c r="F29" s="95">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95">
        <f>VLOOKUP($A29,'[1]0101L SA'!$A$17:$AZ$134,COLUMN('[1]0101L SA'!$AU$22),FALSE)</f>
        <v>2915.4</v>
      </c>
      <c r="H29" s="96">
        <f>VLOOKUP($A29,'[1]0101L SA'!$A$17:$AZ$134,COLUMN('[1]0101L SA'!$B$22),FALSE)</f>
        <v>27216.3</v>
      </c>
      <c r="I29" s="4"/>
      <c r="J29" s="98" t="s">
        <v>194</v>
      </c>
      <c r="K29" s="95">
        <f t="shared" si="2"/>
        <v>113.44752693464002</v>
      </c>
      <c r="L29" s="95">
        <f t="shared" si="2"/>
        <v>136.09592629570685</v>
      </c>
      <c r="M29" s="95">
        <f t="shared" si="1"/>
        <v>164.56666506970726</v>
      </c>
      <c r="N29" s="95">
        <f t="shared" si="1"/>
        <v>134.69226522974392</v>
      </c>
      <c r="O29" s="95">
        <f t="shared" si="1"/>
        <v>147.33730053443506</v>
      </c>
      <c r="P29" s="95">
        <f t="shared" si="1"/>
        <v>134.13585935998341</v>
      </c>
      <c r="Q29" s="97"/>
    </row>
    <row r="30" spans="1:17" x14ac:dyDescent="0.3">
      <c r="A30" s="92" t="s">
        <v>195</v>
      </c>
      <c r="B30" s="98" t="s">
        <v>91</v>
      </c>
      <c r="C30" s="94">
        <f>VLOOKUP($A30,'[1]0101L SA'!$A$17:$AZ$134,COLUMN('[1]0101L SA'!$H$22),FALSE)</f>
        <v>2772.3</v>
      </c>
      <c r="D30" s="95">
        <f>VLOOKUP($A30,'[1]0101L SA'!$A$17:$AZ$134,COLUMN('[1]0101L SA'!$K$22),FALSE)</f>
        <v>7060.1</v>
      </c>
      <c r="E30" s="95">
        <f>VLOOKUP($A30,'[1]0101L SA'!$A$17:$AZ$134,COLUMN('[1]0101L SA'!$Q$22),FALSE)</f>
        <v>1758.7</v>
      </c>
      <c r="F30" s="95">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95">
        <f>VLOOKUP($A30,'[1]0101L SA'!$A$17:$AZ$134,COLUMN('[1]0101L SA'!$AU$22),FALSE)</f>
        <v>2755.2999999999997</v>
      </c>
      <c r="H30" s="96">
        <f>VLOOKUP($A30,'[1]0101L SA'!$A$17:$AZ$134,COLUMN('[1]0101L SA'!$B$22),FALSE)</f>
        <v>27654.9</v>
      </c>
      <c r="I30" s="4"/>
      <c r="J30" s="98" t="s">
        <v>195</v>
      </c>
      <c r="K30" s="95">
        <f t="shared" si="2"/>
        <v>118.64294349877498</v>
      </c>
      <c r="L30" s="95">
        <f t="shared" si="2"/>
        <v>139.58145925801446</v>
      </c>
      <c r="M30" s="95">
        <f t="shared" si="1"/>
        <v>168.51434868011305</v>
      </c>
      <c r="N30" s="95">
        <f t="shared" si="1"/>
        <v>136.94994910335814</v>
      </c>
      <c r="O30" s="95">
        <f t="shared" si="1"/>
        <v>139.24623179067325</v>
      </c>
      <c r="P30" s="95">
        <f t="shared" si="1"/>
        <v>136.29750469440759</v>
      </c>
      <c r="Q30" s="97"/>
    </row>
    <row r="31" spans="1:17" x14ac:dyDescent="0.3">
      <c r="A31" s="92" t="s">
        <v>196</v>
      </c>
      <c r="B31" s="98" t="s">
        <v>92</v>
      </c>
      <c r="C31" s="94">
        <f>VLOOKUP($A31,'[1]0101L SA'!$A$17:$AZ$134,COLUMN('[1]0101L SA'!$H$22),FALSE)</f>
        <v>2896.1</v>
      </c>
      <c r="D31" s="95">
        <f>VLOOKUP($A31,'[1]0101L SA'!$A$17:$AZ$134,COLUMN('[1]0101L SA'!$K$22),FALSE)</f>
        <v>7194.8</v>
      </c>
      <c r="E31" s="95">
        <f>VLOOKUP($A31,'[1]0101L SA'!$A$17:$AZ$134,COLUMN('[1]0101L SA'!$Q$22),FALSE)</f>
        <v>1865.3</v>
      </c>
      <c r="F31" s="95">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95">
        <f>VLOOKUP($A31,'[1]0101L SA'!$A$17:$AZ$134,COLUMN('[1]0101L SA'!$AU$22),FALSE)</f>
        <v>3377.3</v>
      </c>
      <c r="H31" s="96">
        <f>VLOOKUP($A31,'[1]0101L SA'!$A$17:$AZ$134,COLUMN('[1]0101L SA'!$B$22),FALSE)</f>
        <v>28618.400000000001</v>
      </c>
      <c r="I31" s="4"/>
      <c r="J31" s="98" t="s">
        <v>196</v>
      </c>
      <c r="K31" s="95">
        <f t="shared" si="2"/>
        <v>123.9410701103063</v>
      </c>
      <c r="L31" s="95">
        <f t="shared" si="2"/>
        <v>142.24454088037882</v>
      </c>
      <c r="M31" s="95">
        <f t="shared" si="1"/>
        <v>178.72850093422122</v>
      </c>
      <c r="N31" s="95">
        <f t="shared" si="1"/>
        <v>140.90013623081242</v>
      </c>
      <c r="O31" s="95">
        <f t="shared" si="1"/>
        <v>170.68061504251475</v>
      </c>
      <c r="P31" s="95">
        <f t="shared" si="1"/>
        <v>141.04612594319397</v>
      </c>
      <c r="Q31" s="97"/>
    </row>
    <row r="32" spans="1:17" x14ac:dyDescent="0.3">
      <c r="A32" s="92" t="s">
        <v>197</v>
      </c>
      <c r="B32" s="98" t="s">
        <v>93</v>
      </c>
      <c r="C32" s="94">
        <f>VLOOKUP($A32,'[1]0101L SA'!$A$17:$AZ$134,COLUMN('[1]0101L SA'!$H$22),FALSE)</f>
        <v>2860.6</v>
      </c>
      <c r="D32" s="95">
        <f>VLOOKUP($A32,'[1]0101L SA'!$A$17:$AZ$134,COLUMN('[1]0101L SA'!$K$22),FALSE)</f>
        <v>7262.2</v>
      </c>
      <c r="E32" s="95">
        <f>VLOOKUP($A32,'[1]0101L SA'!$A$17:$AZ$134,COLUMN('[1]0101L SA'!$Q$22),FALSE)</f>
        <v>1990.8</v>
      </c>
      <c r="F32" s="95">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95">
        <f>VLOOKUP($A32,'[1]0101L SA'!$A$17:$AZ$134,COLUMN('[1]0101L SA'!$AU$22),FALSE)</f>
        <v>2866.6000000000004</v>
      </c>
      <c r="H32" s="96">
        <f>VLOOKUP($A32,'[1]0101L SA'!$A$17:$AZ$134,COLUMN('[1]0101L SA'!$B$22),FALSE)</f>
        <v>28842</v>
      </c>
      <c r="I32" s="4"/>
      <c r="J32" s="98" t="s">
        <v>197</v>
      </c>
      <c r="K32" s="95">
        <f t="shared" si="2"/>
        <v>122.42181732590112</v>
      </c>
      <c r="L32" s="95">
        <f t="shared" si="2"/>
        <v>143.5770702148061</v>
      </c>
      <c r="M32" s="95">
        <f t="shared" si="1"/>
        <v>190.75360513582137</v>
      </c>
      <c r="N32" s="95">
        <f t="shared" si="1"/>
        <v>143.60753371586</v>
      </c>
      <c r="O32" s="95">
        <f t="shared" si="1"/>
        <v>144.87106596419412</v>
      </c>
      <c r="P32" s="95">
        <f t="shared" si="1"/>
        <v>142.14814121172392</v>
      </c>
      <c r="Q32" s="97"/>
    </row>
    <row r="33" spans="1:17" x14ac:dyDescent="0.3">
      <c r="A33" s="92" t="s">
        <v>198</v>
      </c>
      <c r="B33" s="98" t="s">
        <v>94</v>
      </c>
      <c r="C33" s="94">
        <f>VLOOKUP($A33,'[1]0101L SA'!$A$17:$AZ$134,COLUMN('[1]0101L SA'!$H$22),FALSE)</f>
        <v>2764.2</v>
      </c>
      <c r="D33" s="95">
        <f>VLOOKUP($A33,'[1]0101L SA'!$A$17:$AZ$134,COLUMN('[1]0101L SA'!$K$22),FALSE)</f>
        <v>7427.6</v>
      </c>
      <c r="E33" s="95">
        <f>VLOOKUP($A33,'[1]0101L SA'!$A$17:$AZ$134,COLUMN('[1]0101L SA'!$Q$22),FALSE)</f>
        <v>2174.1999999999998</v>
      </c>
      <c r="F33" s="95">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95">
        <f>VLOOKUP($A33,'[1]0101L SA'!$A$17:$AZ$134,COLUMN('[1]0101L SA'!$AU$22),FALSE)</f>
        <v>2735.1</v>
      </c>
      <c r="H33" s="96">
        <f>VLOOKUP($A33,'[1]0101L SA'!$A$17:$AZ$134,COLUMN('[1]0101L SA'!$B$22),FALSE)</f>
        <v>29220.3</v>
      </c>
      <c r="I33" s="4"/>
      <c r="J33" s="98" t="s">
        <v>198</v>
      </c>
      <c r="K33" s="95">
        <f t="shared" si="2"/>
        <v>118.29629708881208</v>
      </c>
      <c r="L33" s="95">
        <f t="shared" si="2"/>
        <v>146.84710510967665</v>
      </c>
      <c r="M33" s="95">
        <f t="shared" si="1"/>
        <v>208.32654625592869</v>
      </c>
      <c r="N33" s="95">
        <f t="shared" si="1"/>
        <v>145.65757954815936</v>
      </c>
      <c r="O33" s="95">
        <f t="shared" si="1"/>
        <v>138.2253723988932</v>
      </c>
      <c r="P33" s="95">
        <f t="shared" si="1"/>
        <v>144.01259727650429</v>
      </c>
      <c r="Q33" s="97"/>
    </row>
    <row r="34" spans="1:17" x14ac:dyDescent="0.3">
      <c r="A34" s="92" t="s">
        <v>199</v>
      </c>
      <c r="B34" s="98" t="s">
        <v>95</v>
      </c>
      <c r="C34" s="94">
        <f>VLOOKUP($A34,'[1]0101L SA'!$A$17:$AZ$134,COLUMN('[1]0101L SA'!$H$22),FALSE)</f>
        <v>2647.2</v>
      </c>
      <c r="D34" s="95">
        <f>VLOOKUP($A34,'[1]0101L SA'!$A$17:$AZ$134,COLUMN('[1]0101L SA'!$K$22),FALSE)</f>
        <v>7201.3</v>
      </c>
      <c r="E34" s="95">
        <f>VLOOKUP($A34,'[1]0101L SA'!$A$17:$AZ$134,COLUMN('[1]0101L SA'!$Q$22),FALSE)</f>
        <v>2203.5</v>
      </c>
      <c r="F34" s="95">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95">
        <f>VLOOKUP($A34,'[1]0101L SA'!$A$17:$AZ$134,COLUMN('[1]0101L SA'!$AU$22),FALSE)</f>
        <v>2983.2000000000003</v>
      </c>
      <c r="H34" s="96">
        <f>VLOOKUP($A34,'[1]0101L SA'!$A$17:$AZ$134,COLUMN('[1]0101L SA'!$B$22),FALSE)</f>
        <v>29748.9</v>
      </c>
      <c r="I34" s="4"/>
      <c r="J34" s="98" t="s">
        <v>199</v>
      </c>
      <c r="K34" s="95">
        <f t="shared" si="2"/>
        <v>113.28918227823723</v>
      </c>
      <c r="L34" s="95">
        <f t="shared" si="2"/>
        <v>142.37304890224493</v>
      </c>
      <c r="M34" s="95">
        <f t="shared" si="1"/>
        <v>211.13400086235808</v>
      </c>
      <c r="N34" s="95">
        <f t="shared" si="1"/>
        <v>158.06623147083695</v>
      </c>
      <c r="O34" s="95">
        <f t="shared" si="1"/>
        <v>150.76374938407309</v>
      </c>
      <c r="P34" s="95">
        <f t="shared" si="1"/>
        <v>146.61780868502373</v>
      </c>
      <c r="Q34" s="97"/>
    </row>
    <row r="35" spans="1:17" x14ac:dyDescent="0.3">
      <c r="A35" s="92" t="s">
        <v>200</v>
      </c>
      <c r="B35" s="98" t="s">
        <v>96</v>
      </c>
      <c r="C35" s="94">
        <f>VLOOKUP($A35,'[1]0101L SA'!$A$17:$AZ$134,COLUMN('[1]0101L SA'!$H$22),FALSE)</f>
        <v>2311.1999999999998</v>
      </c>
      <c r="D35" s="95">
        <f>VLOOKUP($A35,'[1]0101L SA'!$A$17:$AZ$134,COLUMN('[1]0101L SA'!$K$22),FALSE)</f>
        <v>7088.1</v>
      </c>
      <c r="E35" s="95">
        <f>VLOOKUP($A35,'[1]0101L SA'!$A$17:$AZ$134,COLUMN('[1]0101L SA'!$Q$22),FALSE)</f>
        <v>2398.1999999999998</v>
      </c>
      <c r="F35" s="95">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95">
        <f>VLOOKUP($A35,'[1]0101L SA'!$A$17:$AZ$134,COLUMN('[1]0101L SA'!$AU$22),FALSE)</f>
        <v>3382.8999999999996</v>
      </c>
      <c r="H35" s="96">
        <f>VLOOKUP($A35,'[1]0101L SA'!$A$17:$AZ$134,COLUMN('[1]0101L SA'!$B$22),FALSE)</f>
        <v>30385.1</v>
      </c>
      <c r="I35" s="4"/>
      <c r="J35" s="98" t="s">
        <v>200</v>
      </c>
      <c r="K35" s="95">
        <f t="shared" si="2"/>
        <v>98.9097756427402</v>
      </c>
      <c r="L35" s="95">
        <f t="shared" si="2"/>
        <v>140.13503227528398</v>
      </c>
      <c r="M35" s="95">
        <f t="shared" si="1"/>
        <v>229.78968044842617</v>
      </c>
      <c r="N35" s="95">
        <f t="shared" si="1"/>
        <v>161.7358540253926</v>
      </c>
      <c r="O35" s="95">
        <f t="shared" si="1"/>
        <v>170.9636255669686</v>
      </c>
      <c r="P35" s="95">
        <f t="shared" si="1"/>
        <v>149.75332797768368</v>
      </c>
      <c r="Q35" s="97"/>
    </row>
    <row r="36" spans="1:17" x14ac:dyDescent="0.3">
      <c r="A36" s="92" t="s">
        <v>201</v>
      </c>
      <c r="B36" s="98" t="s">
        <v>97</v>
      </c>
      <c r="C36" s="94">
        <f>VLOOKUP($A36,'[1]0101L SA'!$A$17:$AZ$134,COLUMN('[1]0101L SA'!$H$22),FALSE)</f>
        <v>1929.4</v>
      </c>
      <c r="D36" s="95">
        <f>VLOOKUP($A36,'[1]0101L SA'!$A$17:$AZ$134,COLUMN('[1]0101L SA'!$K$22),FALSE)</f>
        <v>7176.8</v>
      </c>
      <c r="E36" s="95">
        <f>VLOOKUP($A36,'[1]0101L SA'!$A$17:$AZ$134,COLUMN('[1]0101L SA'!$Q$22),FALSE)</f>
        <v>2603.8000000000002</v>
      </c>
      <c r="F36" s="95">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95">
        <f>VLOOKUP($A36,'[1]0101L SA'!$A$17:$AZ$134,COLUMN('[1]0101L SA'!$AU$22),FALSE)</f>
        <v>3368.3</v>
      </c>
      <c r="H36" s="96">
        <f>VLOOKUP($A36,'[1]0101L SA'!$A$17:$AZ$134,COLUMN('[1]0101L SA'!$B$22),FALSE)</f>
        <v>30671.7</v>
      </c>
      <c r="I36" s="4"/>
      <c r="J36" s="98" t="s">
        <v>201</v>
      </c>
      <c r="K36" s="95">
        <f t="shared" si="2"/>
        <v>82.570318936095092</v>
      </c>
      <c r="L36" s="95">
        <f t="shared" si="2"/>
        <v>141.88867251213412</v>
      </c>
      <c r="M36" s="95">
        <f t="shared" si="1"/>
        <v>249.48977147511138</v>
      </c>
      <c r="N36" s="95">
        <f t="shared" si="1"/>
        <v>169.71219341736767</v>
      </c>
      <c r="O36" s="95">
        <f t="shared" si="1"/>
        <v>170.22577669964244</v>
      </c>
      <c r="P36" s="95">
        <f t="shared" si="1"/>
        <v>151.16583949808035</v>
      </c>
      <c r="Q36" s="97"/>
    </row>
    <row r="37" spans="1:17" x14ac:dyDescent="0.3">
      <c r="A37" s="92" t="s">
        <v>202</v>
      </c>
      <c r="B37" s="98" t="s">
        <v>98</v>
      </c>
      <c r="C37" s="94">
        <f>VLOOKUP($A37,'[1]0101L SA'!$A$17:$AZ$134,COLUMN('[1]0101L SA'!$H$22),FALSE)</f>
        <v>2083.1</v>
      </c>
      <c r="D37" s="95">
        <f>VLOOKUP($A37,'[1]0101L SA'!$A$17:$AZ$134,COLUMN('[1]0101L SA'!$K$22),FALSE)</f>
        <v>7410.9</v>
      </c>
      <c r="E37" s="95">
        <f>VLOOKUP($A37,'[1]0101L SA'!$A$17:$AZ$134,COLUMN('[1]0101L SA'!$Q$22),FALSE)</f>
        <v>2806.8</v>
      </c>
      <c r="F37" s="95">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95">
        <f>VLOOKUP($A37,'[1]0101L SA'!$A$17:$AZ$134,COLUMN('[1]0101L SA'!$AU$22),FALSE)</f>
        <v>3387.7999999999997</v>
      </c>
      <c r="H37" s="96">
        <f>VLOOKUP($A37,'[1]0101L SA'!$A$17:$AZ$134,COLUMN('[1]0101L SA'!$B$22),FALSE)</f>
        <v>31680.799999999999</v>
      </c>
      <c r="I37" s="4"/>
      <c r="J37" s="98" t="s">
        <v>202</v>
      </c>
      <c r="K37" s="95">
        <f t="shared" si="2"/>
        <v>89.148041554773329</v>
      </c>
      <c r="L37" s="95">
        <f t="shared" si="2"/>
        <v>146.51693834580519</v>
      </c>
      <c r="M37" s="95">
        <f t="shared" si="1"/>
        <v>268.94073683706222</v>
      </c>
      <c r="N37" s="95">
        <f t="shared" si="1"/>
        <v>167.61352989734576</v>
      </c>
      <c r="O37" s="95">
        <f t="shared" si="1"/>
        <v>171.21125977586576</v>
      </c>
      <c r="P37" s="95">
        <f t="shared" si="1"/>
        <v>156.13920089107495</v>
      </c>
      <c r="Q37" s="97"/>
    </row>
    <row r="38" spans="1:17" x14ac:dyDescent="0.3">
      <c r="A38" s="92" t="s">
        <v>203</v>
      </c>
      <c r="B38" s="98" t="s">
        <v>99</v>
      </c>
      <c r="C38" s="94">
        <f>VLOOKUP($A38,'[1]0101L SA'!$A$17:$AZ$134,COLUMN('[1]0101L SA'!$H$22),FALSE)</f>
        <v>2638.9</v>
      </c>
      <c r="D38" s="95">
        <f>VLOOKUP($A38,'[1]0101L SA'!$A$17:$AZ$134,COLUMN('[1]0101L SA'!$K$22),FALSE)</f>
        <v>8608.1</v>
      </c>
      <c r="E38" s="95">
        <f>VLOOKUP($A38,'[1]0101L SA'!$A$17:$AZ$134,COLUMN('[1]0101L SA'!$Q$22),FALSE)</f>
        <v>3325.2</v>
      </c>
      <c r="F38" s="95">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95">
        <f>VLOOKUP($A38,'[1]0101L SA'!$A$17:$AZ$134,COLUMN('[1]0101L SA'!$AU$22),FALSE)</f>
        <v>3358.3</v>
      </c>
      <c r="H38" s="96">
        <f>VLOOKUP($A38,'[1]0101L SA'!$A$17:$AZ$134,COLUMN('[1]0101L SA'!$B$22),FALSE)</f>
        <v>33159.1</v>
      </c>
      <c r="I38" s="4"/>
      <c r="J38" s="98" t="s">
        <v>203</v>
      </c>
      <c r="K38" s="95">
        <f t="shared" si="2"/>
        <v>112.93397669765798</v>
      </c>
      <c r="L38" s="95">
        <f t="shared" si="2"/>
        <v>170.18613892705687</v>
      </c>
      <c r="M38" s="95">
        <f t="shared" si="1"/>
        <v>318.61256168255636</v>
      </c>
      <c r="N38" s="95">
        <f t="shared" si="1"/>
        <v>160.61460860229212</v>
      </c>
      <c r="O38" s="95">
        <f t="shared" si="1"/>
        <v>169.72040076311765</v>
      </c>
      <c r="P38" s="95">
        <f t="shared" si="1"/>
        <v>163.42502008368612</v>
      </c>
      <c r="Q38" s="97"/>
    </row>
    <row r="39" spans="1:17" x14ac:dyDescent="0.3">
      <c r="A39" s="92" t="s">
        <v>204</v>
      </c>
      <c r="B39" s="98" t="s">
        <v>100</v>
      </c>
      <c r="C39" s="94">
        <f>VLOOKUP($A39,'[1]0101L SA'!$A$17:$AZ$134,COLUMN('[1]0101L SA'!$H$22),FALSE)</f>
        <v>2583</v>
      </c>
      <c r="D39" s="95">
        <f>VLOOKUP($A39,'[1]0101L SA'!$A$17:$AZ$134,COLUMN('[1]0101L SA'!$K$22),FALSE)</f>
        <v>8503.2000000000007</v>
      </c>
      <c r="E39" s="95">
        <f>VLOOKUP($A39,'[1]0101L SA'!$A$17:$AZ$134,COLUMN('[1]0101L SA'!$Q$22),FALSE)</f>
        <v>3578.4</v>
      </c>
      <c r="F39" s="95">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95">
        <f>VLOOKUP($A39,'[1]0101L SA'!$A$17:$AZ$134,COLUMN('[1]0101L SA'!$AU$22),FALSE)</f>
        <v>3612.5</v>
      </c>
      <c r="H39" s="96">
        <f>VLOOKUP($A39,'[1]0101L SA'!$A$17:$AZ$134,COLUMN('[1]0101L SA'!$B$22),FALSE)</f>
        <v>33712.800000000003</v>
      </c>
      <c r="I39" s="4"/>
      <c r="J39" s="98" t="s">
        <v>204</v>
      </c>
      <c r="K39" s="95">
        <f t="shared" si="2"/>
        <v>110.54168851038332</v>
      </c>
      <c r="L39" s="95">
        <f t="shared" si="2"/>
        <v>168.11221715878651</v>
      </c>
      <c r="M39" s="95">
        <f t="shared" si="1"/>
        <v>342.87356872514732</v>
      </c>
      <c r="N39" s="95">
        <f t="shared" si="1"/>
        <v>166.4720271043609</v>
      </c>
      <c r="O39" s="95">
        <f t="shared" si="1"/>
        <v>182.5670570695776</v>
      </c>
      <c r="P39" s="95">
        <f t="shared" si="1"/>
        <v>166.1539371417588</v>
      </c>
      <c r="Q39" s="97"/>
    </row>
    <row r="40" spans="1:17" x14ac:dyDescent="0.3">
      <c r="A40" s="92" t="s">
        <v>205</v>
      </c>
      <c r="B40" s="98" t="s">
        <v>101</v>
      </c>
      <c r="C40" s="94">
        <f>VLOOKUP($A40,'[1]0101L SA'!$A$17:$AZ$134,COLUMN('[1]0101L SA'!$H$22),FALSE)</f>
        <v>2588.9</v>
      </c>
      <c r="D40" s="95">
        <f>VLOOKUP($A40,'[1]0101L SA'!$A$17:$AZ$134,COLUMN('[1]0101L SA'!$K$22),FALSE)</f>
        <v>8344</v>
      </c>
      <c r="E40" s="95">
        <f>VLOOKUP($A40,'[1]0101L SA'!$A$17:$AZ$134,COLUMN('[1]0101L SA'!$Q$22),FALSE)</f>
        <v>3595.2</v>
      </c>
      <c r="F40" s="95">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95">
        <f>VLOOKUP($A40,'[1]0101L SA'!$A$17:$AZ$134,COLUMN('[1]0101L SA'!$AU$22),FALSE)</f>
        <v>3706.1000000000004</v>
      </c>
      <c r="H40" s="96">
        <f>VLOOKUP($A40,'[1]0101L SA'!$A$17:$AZ$134,COLUMN('[1]0101L SA'!$B$22),FALSE)</f>
        <v>33774.199999999997</v>
      </c>
      <c r="I40" s="4"/>
      <c r="J40" s="98" t="s">
        <v>205</v>
      </c>
      <c r="K40" s="95">
        <f t="shared" si="2"/>
        <v>110.79418404356618</v>
      </c>
      <c r="L40" s="95">
        <f t="shared" si="2"/>
        <v>164.96475914631134</v>
      </c>
      <c r="M40" s="95">
        <f t="shared" si="1"/>
        <v>344.48330378958462</v>
      </c>
      <c r="N40" s="95">
        <f t="shared" si="1"/>
        <v>165.63944920211281</v>
      </c>
      <c r="O40" s="95">
        <f t="shared" si="1"/>
        <v>187.2973758354496</v>
      </c>
      <c r="P40" s="95">
        <f t="shared" si="1"/>
        <v>166.45654777453041</v>
      </c>
      <c r="Q40" s="97"/>
    </row>
    <row r="41" spans="1:17" x14ac:dyDescent="0.3">
      <c r="A41" s="92" t="s">
        <v>206</v>
      </c>
      <c r="B41" s="98" t="s">
        <v>102</v>
      </c>
      <c r="C41" s="94">
        <f>VLOOKUP($A41,'[1]0101L SA'!$A$17:$AZ$134,COLUMN('[1]0101L SA'!$H$22),FALSE)</f>
        <v>2531.4</v>
      </c>
      <c r="D41" s="95">
        <f>VLOOKUP($A41,'[1]0101L SA'!$A$17:$AZ$134,COLUMN('[1]0101L SA'!$K$22),FALSE)</f>
        <v>7732.3</v>
      </c>
      <c r="E41" s="95">
        <f>VLOOKUP($A41,'[1]0101L SA'!$A$17:$AZ$134,COLUMN('[1]0101L SA'!$Q$22),FALSE)</f>
        <v>3277.6</v>
      </c>
      <c r="F41" s="95">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95">
        <f>VLOOKUP($A41,'[1]0101L SA'!$A$17:$AZ$134,COLUMN('[1]0101L SA'!$AU$22),FALSE)</f>
        <v>3460.9</v>
      </c>
      <c r="H41" s="96">
        <f>VLOOKUP($A41,'[1]0101L SA'!$A$17:$AZ$134,COLUMN('[1]0101L SA'!$B$22),FALSE)</f>
        <v>33190.9</v>
      </c>
      <c r="I41" s="4"/>
      <c r="J41" s="98" t="s">
        <v>206</v>
      </c>
      <c r="K41" s="95">
        <f t="shared" si="2"/>
        <v>108.33342249136058</v>
      </c>
      <c r="L41" s="95">
        <f t="shared" si="2"/>
        <v>152.87116576546299</v>
      </c>
      <c r="M41" s="95">
        <f t="shared" si="1"/>
        <v>314.05164566665064</v>
      </c>
      <c r="N41" s="95">
        <f t="shared" si="1"/>
        <v>166.03142930937562</v>
      </c>
      <c r="O41" s="95">
        <f t="shared" si="1"/>
        <v>174.90555787186193</v>
      </c>
      <c r="P41" s="95">
        <f t="shared" si="1"/>
        <v>163.58174676319979</v>
      </c>
      <c r="Q41" s="97"/>
    </row>
    <row r="42" spans="1:17" x14ac:dyDescent="0.3">
      <c r="A42" s="92" t="s">
        <v>207</v>
      </c>
      <c r="B42" s="98" t="s">
        <v>103</v>
      </c>
      <c r="C42" s="94">
        <f>VLOOKUP($A42,'[1]0101L SA'!$A$17:$AZ$134,COLUMN('[1]0101L SA'!$H$22),FALSE)</f>
        <v>2353.1</v>
      </c>
      <c r="D42" s="95">
        <f>VLOOKUP($A42,'[1]0101L SA'!$A$17:$AZ$134,COLUMN('[1]0101L SA'!$K$22),FALSE)</f>
        <v>8052</v>
      </c>
      <c r="E42" s="95">
        <f>VLOOKUP($A42,'[1]0101L SA'!$A$17:$AZ$134,COLUMN('[1]0101L SA'!$Q$22),FALSE)</f>
        <v>3447.4</v>
      </c>
      <c r="F42" s="95">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95">
        <f>VLOOKUP($A42,'[1]0101L SA'!$A$17:$AZ$134,COLUMN('[1]0101L SA'!$AU$22),FALSE)</f>
        <v>3213.8999999999996</v>
      </c>
      <c r="H42" s="96">
        <f>VLOOKUP($A42,'[1]0101L SA'!$A$17:$AZ$134,COLUMN('[1]0101L SA'!$B$22),FALSE)</f>
        <v>31838.5</v>
      </c>
      <c r="I42" s="4"/>
      <c r="J42" s="98" t="s">
        <v>207</v>
      </c>
      <c r="K42" s="95">
        <f t="shared" si="2"/>
        <v>100.70292188686916</v>
      </c>
      <c r="L42" s="95">
        <f t="shared" si="2"/>
        <v>159.19178339478651</v>
      </c>
      <c r="M42" s="95">
        <f t="shared" si="1"/>
        <v>330.32146792507064</v>
      </c>
      <c r="N42" s="95">
        <f t="shared" si="1"/>
        <v>158.76004638937701</v>
      </c>
      <c r="O42" s="95">
        <f t="shared" si="1"/>
        <v>162.42277223969978</v>
      </c>
      <c r="P42" s="95">
        <f t="shared" si="1"/>
        <v>156.91642722312849</v>
      </c>
      <c r="Q42" s="97"/>
    </row>
    <row r="43" spans="1:17" x14ac:dyDescent="0.3">
      <c r="A43" s="92" t="s">
        <v>208</v>
      </c>
      <c r="B43" s="98" t="s">
        <v>104</v>
      </c>
      <c r="C43" s="94">
        <f>VLOOKUP($A43,'[1]0101L SA'!$A$17:$AZ$134,COLUMN('[1]0101L SA'!$H$22),FALSE)</f>
        <v>2485.1999999999998</v>
      </c>
      <c r="D43" s="95">
        <f>VLOOKUP($A43,'[1]0101L SA'!$A$17:$AZ$134,COLUMN('[1]0101L SA'!$K$22),FALSE)</f>
        <v>8045.9</v>
      </c>
      <c r="E43" s="95">
        <f>VLOOKUP($A43,'[1]0101L SA'!$A$17:$AZ$134,COLUMN('[1]0101L SA'!$Q$22),FALSE)</f>
        <v>3240.9</v>
      </c>
      <c r="F43" s="95">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95">
        <f>VLOOKUP($A43,'[1]0101L SA'!$A$17:$AZ$134,COLUMN('[1]0101L SA'!$AU$22),FALSE)</f>
        <v>3364.9</v>
      </c>
      <c r="H43" s="96">
        <f>VLOOKUP($A43,'[1]0101L SA'!$A$17:$AZ$134,COLUMN('[1]0101L SA'!$B$22),FALSE)</f>
        <v>31614.6</v>
      </c>
      <c r="I43" s="4"/>
      <c r="J43" s="98" t="s">
        <v>208</v>
      </c>
      <c r="K43" s="95">
        <f t="shared" si="2"/>
        <v>106.35625407897973</v>
      </c>
      <c r="L43" s="95">
        <f t="shared" si="2"/>
        <v>159.07118355888136</v>
      </c>
      <c r="M43" s="95">
        <f t="shared" si="1"/>
        <v>310.53514109136199</v>
      </c>
      <c r="N43" s="95">
        <f t="shared" si="1"/>
        <v>154.04311781179891</v>
      </c>
      <c r="O43" s="95">
        <f t="shared" si="1"/>
        <v>170.05394888122402</v>
      </c>
      <c r="P43" s="95">
        <f t="shared" si="1"/>
        <v>155.8129334010182</v>
      </c>
      <c r="Q43" s="97"/>
    </row>
    <row r="44" spans="1:17" x14ac:dyDescent="0.3">
      <c r="A44" s="92" t="s">
        <v>209</v>
      </c>
      <c r="B44" s="98" t="s">
        <v>105</v>
      </c>
      <c r="C44" s="94">
        <f>VLOOKUP($A44,'[1]0101L SA'!$A$17:$AZ$134,COLUMN('[1]0101L SA'!$H$22),FALSE)</f>
        <v>2572.3000000000002</v>
      </c>
      <c r="D44" s="95">
        <f>VLOOKUP($A44,'[1]0101L SA'!$A$17:$AZ$134,COLUMN('[1]0101L SA'!$K$22),FALSE)</f>
        <v>8158</v>
      </c>
      <c r="E44" s="95">
        <f>VLOOKUP($A44,'[1]0101L SA'!$A$17:$AZ$134,COLUMN('[1]0101L SA'!$Q$22),FALSE)</f>
        <v>3132.7</v>
      </c>
      <c r="F44" s="95">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95">
        <f>VLOOKUP($A44,'[1]0101L SA'!$A$17:$AZ$134,COLUMN('[1]0101L SA'!$AU$22),FALSE)</f>
        <v>2674.6000000000004</v>
      </c>
      <c r="H44" s="96">
        <f>VLOOKUP($A44,'[1]0101L SA'!$A$17:$AZ$134,COLUMN('[1]0101L SA'!$B$22),FALSE)</f>
        <v>31665.8</v>
      </c>
      <c r="I44" s="4"/>
      <c r="J44" s="98" t="s">
        <v>209</v>
      </c>
      <c r="K44" s="95">
        <f t="shared" si="2"/>
        <v>110.08377288240769</v>
      </c>
      <c r="L44" s="95">
        <f t="shared" si="2"/>
        <v>161.28745267444964</v>
      </c>
      <c r="M44" s="95">
        <f t="shared" si="1"/>
        <v>300.16768073587883</v>
      </c>
      <c r="N44" s="95">
        <f t="shared" si="1"/>
        <v>158.50075205485695</v>
      </c>
      <c r="O44" s="95">
        <f t="shared" si="1"/>
        <v>135.16784798291829</v>
      </c>
      <c r="P44" s="95">
        <f t="shared" si="1"/>
        <v>156.06527321205905</v>
      </c>
      <c r="Q44" s="97"/>
    </row>
    <row r="45" spans="1:17" x14ac:dyDescent="0.3">
      <c r="A45" s="92" t="s">
        <v>210</v>
      </c>
      <c r="B45" s="98" t="s">
        <v>106</v>
      </c>
      <c r="C45" s="94">
        <f>VLOOKUP($A45,'[1]0101L SA'!$A$17:$AZ$134,COLUMN('[1]0101L SA'!$H$22),FALSE)</f>
        <v>2488.5</v>
      </c>
      <c r="D45" s="95">
        <f>VLOOKUP($A45,'[1]0101L SA'!$A$17:$AZ$134,COLUMN('[1]0101L SA'!$K$22),FALSE)</f>
        <v>8214.9</v>
      </c>
      <c r="E45" s="95">
        <f>VLOOKUP($A45,'[1]0101L SA'!$A$17:$AZ$134,COLUMN('[1]0101L SA'!$Q$22),FALSE)</f>
        <v>2874.9</v>
      </c>
      <c r="F45" s="95">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95">
        <f>VLOOKUP($A45,'[1]0101L SA'!$A$17:$AZ$134,COLUMN('[1]0101L SA'!$AU$22),FALSE)</f>
        <v>2860</v>
      </c>
      <c r="H45" s="96">
        <f>VLOOKUP($A45,'[1]0101L SA'!$A$17:$AZ$134,COLUMN('[1]0101L SA'!$B$22),FALSE)</f>
        <v>31642.3</v>
      </c>
      <c r="I45" s="4"/>
      <c r="J45" s="98" t="s">
        <v>210</v>
      </c>
      <c r="K45" s="95">
        <f t="shared" si="2"/>
        <v>106.49748039414979</v>
      </c>
      <c r="L45" s="95">
        <f t="shared" si="2"/>
        <v>162.41239212740086</v>
      </c>
      <c r="M45" s="95">
        <f t="shared" si="1"/>
        <v>275.46591290183488</v>
      </c>
      <c r="N45" s="95">
        <f t="shared" si="1"/>
        <v>157.14046966712075</v>
      </c>
      <c r="O45" s="95">
        <f t="shared" si="1"/>
        <v>144.53751784608775</v>
      </c>
      <c r="P45" s="95">
        <f t="shared" si="1"/>
        <v>155.94945318160086</v>
      </c>
      <c r="Q45" s="97"/>
    </row>
    <row r="46" spans="1:17" x14ac:dyDescent="0.3">
      <c r="A46" s="92" t="s">
        <v>211</v>
      </c>
      <c r="B46" s="99" t="s">
        <v>107</v>
      </c>
      <c r="C46" s="94">
        <f>VLOOKUP($A46,'[1]0101L SA'!$A$17:$AZ$134,COLUMN('[1]0101L SA'!$H$22),FALSE)</f>
        <v>1741.1</v>
      </c>
      <c r="D46" s="95">
        <f>VLOOKUP($A46,'[1]0101L SA'!$A$17:$AZ$134,COLUMN('[1]0101L SA'!$K$22),FALSE)</f>
        <v>8387.4</v>
      </c>
      <c r="E46" s="95">
        <f>VLOOKUP($A46,'[1]0101L SA'!$A$17:$AZ$134,COLUMN('[1]0101L SA'!$Q$22),FALSE)</f>
        <v>2659.6</v>
      </c>
      <c r="F46" s="95">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95">
        <f>VLOOKUP($A46,'[1]0101L SA'!$A$17:$AZ$134,COLUMN('[1]0101L SA'!$AU$22),FALSE)</f>
        <v>3298.6</v>
      </c>
      <c r="H46" s="96">
        <f>VLOOKUP($A46,'[1]0101L SA'!$A$17:$AZ$134,COLUMN('[1]0101L SA'!$B$22),FALSE)</f>
        <v>30203.4</v>
      </c>
      <c r="I46" s="4"/>
      <c r="J46" s="99" t="s">
        <v>211</v>
      </c>
      <c r="K46" s="95">
        <f t="shared" si="2"/>
        <v>74.511859800785302</v>
      </c>
      <c r="L46" s="95">
        <f t="shared" si="2"/>
        <v>165.82279732307904</v>
      </c>
      <c r="M46" s="95">
        <f t="shared" si="1"/>
        <v>254.83639151056386</v>
      </c>
      <c r="N46" s="95">
        <f t="shared" si="1"/>
        <v>149.40418010827565</v>
      </c>
      <c r="O46" s="95">
        <f t="shared" si="1"/>
        <v>166.70330642206471</v>
      </c>
      <c r="P46" s="95">
        <f t="shared" si="1"/>
        <v>148.85781735920474</v>
      </c>
      <c r="Q46" s="97"/>
    </row>
    <row r="47" spans="1:17" x14ac:dyDescent="0.3">
      <c r="A47" s="92" t="s">
        <v>212</v>
      </c>
      <c r="B47" s="99" t="s">
        <v>108</v>
      </c>
      <c r="C47" s="94">
        <f>VLOOKUP($A47,'[1]0101L SA'!$A$17:$AZ$134,COLUMN('[1]0101L SA'!$H$22),FALSE)</f>
        <v>2086.1</v>
      </c>
      <c r="D47" s="95">
        <f>VLOOKUP($A47,'[1]0101L SA'!$A$17:$AZ$134,COLUMN('[1]0101L SA'!$K$22),FALSE)</f>
        <v>8174.2</v>
      </c>
      <c r="E47" s="95">
        <f>VLOOKUP($A47,'[1]0101L SA'!$A$17:$AZ$134,COLUMN('[1]0101L SA'!$Q$22),FALSE)</f>
        <v>2760.3</v>
      </c>
      <c r="F47" s="95">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95">
        <f>VLOOKUP($A47,'[1]0101L SA'!$A$17:$AZ$134,COLUMN('[1]0101L SA'!$AU$22),FALSE)</f>
        <v>3391.2999999999997</v>
      </c>
      <c r="H47" s="96">
        <f>VLOOKUP($A47,'[1]0101L SA'!$A$17:$AZ$134,COLUMN('[1]0101L SA'!$B$22),FALSE)</f>
        <v>30404.400000000001</v>
      </c>
      <c r="I47" s="4"/>
      <c r="J47" s="99" t="s">
        <v>212</v>
      </c>
      <c r="K47" s="95">
        <f t="shared" si="2"/>
        <v>89.276429114018839</v>
      </c>
      <c r="L47" s="95">
        <f t="shared" si="2"/>
        <v>161.60773420586986</v>
      </c>
      <c r="M47" s="95">
        <f t="shared" si="1"/>
        <v>264.48522014085182</v>
      </c>
      <c r="N47" s="95">
        <f t="shared" si="1"/>
        <v>144.9526230761829</v>
      </c>
      <c r="O47" s="95">
        <f t="shared" si="1"/>
        <v>171.38814135364942</v>
      </c>
      <c r="P47" s="95">
        <f t="shared" si="1"/>
        <v>149.84844825801744</v>
      </c>
      <c r="Q47" s="97"/>
    </row>
    <row r="48" spans="1:17" x14ac:dyDescent="0.3">
      <c r="A48" s="92" t="s">
        <v>213</v>
      </c>
      <c r="B48" s="99" t="s">
        <v>109</v>
      </c>
      <c r="C48" s="94">
        <f>VLOOKUP($A48,'[1]0101L SA'!$A$17:$AZ$134,COLUMN('[1]0101L SA'!$H$22),FALSE)</f>
        <v>2227.8000000000002</v>
      </c>
      <c r="D48" s="95">
        <f>VLOOKUP($A48,'[1]0101L SA'!$A$17:$AZ$134,COLUMN('[1]0101L SA'!$K$22),FALSE)</f>
        <v>8124.9</v>
      </c>
      <c r="E48" s="95">
        <f>VLOOKUP($A48,'[1]0101L SA'!$A$17:$AZ$134,COLUMN('[1]0101L SA'!$Q$22),FALSE)</f>
        <v>2444</v>
      </c>
      <c r="F48" s="95">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95">
        <f>VLOOKUP($A48,'[1]0101L SA'!$A$17:$AZ$134,COLUMN('[1]0101L SA'!$AU$22),FALSE)</f>
        <v>3424.4</v>
      </c>
      <c r="H48" s="96">
        <f>VLOOKUP($A48,'[1]0101L SA'!$A$17:$AZ$134,COLUMN('[1]0101L SA'!$B$22),FALSE)</f>
        <v>30434.5</v>
      </c>
      <c r="I48" s="4"/>
      <c r="J48" s="99" t="s">
        <v>213</v>
      </c>
      <c r="K48" s="95">
        <f t="shared" si="2"/>
        <v>95.340601495715063</v>
      </c>
      <c r="L48" s="95">
        <f t="shared" si="2"/>
        <v>160.63305028617748</v>
      </c>
      <c r="M48" s="95">
        <f t="shared" si="1"/>
        <v>234.17812485028503</v>
      </c>
      <c r="N48" s="95">
        <f t="shared" si="1"/>
        <v>144.85032335826679</v>
      </c>
      <c r="O48" s="95">
        <f t="shared" si="1"/>
        <v>173.06093570354645</v>
      </c>
      <c r="P48" s="95">
        <f t="shared" si="1"/>
        <v>149.99679646724263</v>
      </c>
      <c r="Q48" s="97"/>
    </row>
    <row r="49" spans="1:17" x14ac:dyDescent="0.3">
      <c r="A49" s="92" t="s">
        <v>214</v>
      </c>
      <c r="B49" s="99" t="s">
        <v>110</v>
      </c>
      <c r="C49" s="94">
        <f>VLOOKUP($A49,'[1]0101L SA'!$A$17:$AZ$134,COLUMN('[1]0101L SA'!$H$22),FALSE)</f>
        <v>2173.9</v>
      </c>
      <c r="D49" s="95">
        <f>VLOOKUP($A49,'[1]0101L SA'!$A$17:$AZ$134,COLUMN('[1]0101L SA'!$K$22),FALSE)</f>
        <v>8402.9</v>
      </c>
      <c r="E49" s="95">
        <f>VLOOKUP($A49,'[1]0101L SA'!$A$17:$AZ$134,COLUMN('[1]0101L SA'!$Q$22),FALSE)</f>
        <v>2356.8000000000002</v>
      </c>
      <c r="F49" s="95">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95">
        <f>VLOOKUP($A49,'[1]0101L SA'!$A$17:$AZ$134,COLUMN('[1]0101L SA'!$AU$22),FALSE)</f>
        <v>3407.6</v>
      </c>
      <c r="H49" s="96">
        <f>VLOOKUP($A49,'[1]0101L SA'!$A$17:$AZ$134,COLUMN('[1]0101L SA'!$B$22),FALSE)</f>
        <v>30955</v>
      </c>
      <c r="I49" s="4"/>
      <c r="J49" s="99" t="s">
        <v>214</v>
      </c>
      <c r="K49" s="95">
        <f t="shared" si="2"/>
        <v>93.033905014604073</v>
      </c>
      <c r="L49" s="95">
        <f t="shared" si="2"/>
        <v>166.12923952906752</v>
      </c>
      <c r="M49" s="95">
        <f t="shared" si="1"/>
        <v>225.82283332534851</v>
      </c>
      <c r="N49" s="95">
        <f t="shared" si="1"/>
        <v>145.27572812583878</v>
      </c>
      <c r="O49" s="95">
        <f t="shared" si="1"/>
        <v>172.21190413018485</v>
      </c>
      <c r="P49" s="95">
        <f t="shared" si="1"/>
        <v>152.56208692909348</v>
      </c>
      <c r="Q49" s="97"/>
    </row>
    <row r="50" spans="1:17" x14ac:dyDescent="0.3">
      <c r="A50" s="92" t="s">
        <v>215</v>
      </c>
      <c r="B50" s="99" t="s">
        <v>111</v>
      </c>
      <c r="C50" s="94">
        <f>VLOOKUP($A50,'[1]0101L SA'!$A$17:$AZ$134,COLUMN('[1]0101L SA'!$H$22),FALSE)</f>
        <v>1906.1</v>
      </c>
      <c r="D50" s="95">
        <f>VLOOKUP($A50,'[1]0101L SA'!$A$17:$AZ$134,COLUMN('[1]0101L SA'!$K$22),FALSE)</f>
        <v>9359.1</v>
      </c>
      <c r="E50" s="95">
        <f>VLOOKUP($A50,'[1]0101L SA'!$A$17:$AZ$134,COLUMN('[1]0101L SA'!$Q$22),FALSE)</f>
        <v>2138.1</v>
      </c>
      <c r="F50" s="95">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95">
        <f>VLOOKUP($A50,'[1]0101L SA'!$A$17:$AZ$134,COLUMN('[1]0101L SA'!$AU$22),FALSE)</f>
        <v>3535.7000000000003</v>
      </c>
      <c r="H50" s="96">
        <f>VLOOKUP($A50,'[1]0101L SA'!$A$17:$AZ$134,COLUMN('[1]0101L SA'!$B$22),FALSE)</f>
        <v>31543.4</v>
      </c>
      <c r="I50" s="4"/>
      <c r="J50" s="99" t="s">
        <v>215</v>
      </c>
      <c r="K50" s="95">
        <f t="shared" si="2"/>
        <v>81.573175559288288</v>
      </c>
      <c r="L50" s="95">
        <f t="shared" si="2"/>
        <v>185.03375806882099</v>
      </c>
      <c r="M50" s="95">
        <f t="shared" si="1"/>
        <v>204.86753221865564</v>
      </c>
      <c r="N50" s="95">
        <f t="shared" si="1"/>
        <v>150.67330433153211</v>
      </c>
      <c r="O50" s="95">
        <f t="shared" si="1"/>
        <v>178.68576987706732</v>
      </c>
      <c r="P50" s="95">
        <f t="shared" si="1"/>
        <v>155.46202335128953</v>
      </c>
      <c r="Q50" s="97"/>
    </row>
    <row r="51" spans="1:17" x14ac:dyDescent="0.3">
      <c r="A51" s="92" t="s">
        <v>216</v>
      </c>
      <c r="B51" s="99" t="s">
        <v>112</v>
      </c>
      <c r="C51" s="94">
        <f>VLOOKUP($A51,'[1]0101L SA'!$A$17:$AZ$134,COLUMN('[1]0101L SA'!$H$22),FALSE)</f>
        <v>2466.8000000000002</v>
      </c>
      <c r="D51" s="95">
        <f>VLOOKUP($A51,'[1]0101L SA'!$A$17:$AZ$134,COLUMN('[1]0101L SA'!$K$22),FALSE)</f>
        <v>9068</v>
      </c>
      <c r="E51" s="95">
        <f>VLOOKUP($A51,'[1]0101L SA'!$A$17:$AZ$134,COLUMN('[1]0101L SA'!$Q$22),FALSE)</f>
        <v>1862.3</v>
      </c>
      <c r="F51" s="95">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95">
        <f>VLOOKUP($A51,'[1]0101L SA'!$A$17:$AZ$134,COLUMN('[1]0101L SA'!$AU$22),FALSE)</f>
        <v>3591.1</v>
      </c>
      <c r="H51" s="96">
        <f>VLOOKUP($A51,'[1]0101L SA'!$A$17:$AZ$134,COLUMN('[1]0101L SA'!$B$22),FALSE)</f>
        <v>31646.6</v>
      </c>
      <c r="I51" s="4"/>
      <c r="J51" s="99" t="s">
        <v>216</v>
      </c>
      <c r="K51" s="95">
        <f t="shared" si="2"/>
        <v>105.56881038227395</v>
      </c>
      <c r="L51" s="95">
        <f t="shared" si="2"/>
        <v>179.27857573570842</v>
      </c>
      <c r="M51" s="95">
        <f t="shared" si="1"/>
        <v>178.44104824414313</v>
      </c>
      <c r="N51" s="95">
        <f t="shared" si="1"/>
        <v>152.62510191989224</v>
      </c>
      <c r="O51" s="95">
        <f t="shared" si="1"/>
        <v>181.48555256541459</v>
      </c>
      <c r="P51" s="95">
        <f t="shared" si="1"/>
        <v>155.97064578291875</v>
      </c>
      <c r="Q51" s="97"/>
    </row>
    <row r="52" spans="1:17" x14ac:dyDescent="0.3">
      <c r="A52" s="92" t="s">
        <v>217</v>
      </c>
      <c r="B52" s="99" t="s">
        <v>113</v>
      </c>
      <c r="C52" s="94">
        <f>VLOOKUP($A52,'[1]0101L SA'!$A$17:$AZ$134,COLUMN('[1]0101L SA'!$H$22),FALSE)</f>
        <v>2599.9</v>
      </c>
      <c r="D52" s="95">
        <f>VLOOKUP($A52,'[1]0101L SA'!$A$17:$AZ$134,COLUMN('[1]0101L SA'!$K$22),FALSE)</f>
        <v>9199.7999999999993</v>
      </c>
      <c r="E52" s="95">
        <f>VLOOKUP($A52,'[1]0101L SA'!$A$17:$AZ$134,COLUMN('[1]0101L SA'!$Q$22),FALSE)</f>
        <v>1842.5</v>
      </c>
      <c r="F52" s="95">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95">
        <f>VLOOKUP($A52,'[1]0101L SA'!$A$17:$AZ$134,COLUMN('[1]0101L SA'!$AU$22),FALSE)</f>
        <v>3628.3</v>
      </c>
      <c r="H52" s="96">
        <f>VLOOKUP($A52,'[1]0101L SA'!$A$17:$AZ$134,COLUMN('[1]0101L SA'!$B$22),FALSE)</f>
        <v>32214.799999999999</v>
      </c>
      <c r="I52" s="4"/>
      <c r="J52" s="99" t="s">
        <v>217</v>
      </c>
      <c r="K52" s="95">
        <f t="shared" si="2"/>
        <v>111.26493842746636</v>
      </c>
      <c r="L52" s="95">
        <f t="shared" si="2"/>
        <v>181.88432300985556</v>
      </c>
      <c r="M52" s="95">
        <f t="shared" si="1"/>
        <v>176.54386048962775</v>
      </c>
      <c r="N52" s="95">
        <f t="shared" si="1"/>
        <v>152.94212975858278</v>
      </c>
      <c r="O52" s="95">
        <f t="shared" si="1"/>
        <v>183.36555104928678</v>
      </c>
      <c r="P52" s="95">
        <f t="shared" si="1"/>
        <v>158.77102626404007</v>
      </c>
      <c r="Q52" s="97"/>
    </row>
    <row r="53" spans="1:17" x14ac:dyDescent="0.3">
      <c r="A53" s="92" t="s">
        <v>218</v>
      </c>
      <c r="B53" s="99" t="s">
        <v>114</v>
      </c>
      <c r="C53" s="94">
        <f>VLOOKUP($A53,'[1]0101L SA'!$A$17:$AZ$134,COLUMN('[1]0101L SA'!$H$22),FALSE)</f>
        <v>2489.3000000000002</v>
      </c>
      <c r="D53" s="95">
        <f>VLOOKUP($A53,'[1]0101L SA'!$A$17:$AZ$134,COLUMN('[1]0101L SA'!$K$22),FALSE)</f>
        <v>9166.4</v>
      </c>
      <c r="E53" s="95">
        <f>VLOOKUP($A53,'[1]0101L SA'!$A$17:$AZ$134,COLUMN('[1]0101L SA'!$Q$22),FALSE)</f>
        <v>1749.7</v>
      </c>
      <c r="F53" s="95">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95">
        <f>VLOOKUP($A53,'[1]0101L SA'!$A$17:$AZ$134,COLUMN('[1]0101L SA'!$AU$22),FALSE)</f>
        <v>3655.4</v>
      </c>
      <c r="H53" s="96">
        <f>VLOOKUP($A53,'[1]0101L SA'!$A$17:$AZ$134,COLUMN('[1]0101L SA'!$B$22),FALSE)</f>
        <v>32002.799999999999</v>
      </c>
      <c r="I53" s="4"/>
      <c r="J53" s="99" t="s">
        <v>218</v>
      </c>
      <c r="K53" s="95">
        <f t="shared" si="2"/>
        <v>106.53171707661528</v>
      </c>
      <c r="L53" s="95">
        <f t="shared" si="2"/>
        <v>181.22398948211267</v>
      </c>
      <c r="M53" s="95">
        <f t="shared" si="1"/>
        <v>167.65199060987879</v>
      </c>
      <c r="N53" s="95">
        <f t="shared" si="1"/>
        <v>153.7078583402124</v>
      </c>
      <c r="O53" s="95">
        <f t="shared" si="1"/>
        <v>184.73511983726894</v>
      </c>
      <c r="P53" s="95">
        <f t="shared" si="1"/>
        <v>157.72618173394906</v>
      </c>
      <c r="Q53" s="97"/>
    </row>
    <row r="54" spans="1:17" x14ac:dyDescent="0.3">
      <c r="A54" s="92" t="s">
        <v>219</v>
      </c>
      <c r="B54" s="99" t="s">
        <v>115</v>
      </c>
      <c r="C54" s="94">
        <f>VLOOKUP($A54,'[1]0101L SA'!$A$17:$AZ$134,COLUMN('[1]0101L SA'!$H$22),FALSE)</f>
        <v>1950.6</v>
      </c>
      <c r="D54" s="95">
        <f>VLOOKUP($A54,'[1]0101L SA'!$A$17:$AZ$134,COLUMN('[1]0101L SA'!$K$22),FALSE)</f>
        <v>8109.7</v>
      </c>
      <c r="E54" s="95">
        <f>VLOOKUP($A54,'[1]0101L SA'!$A$17:$AZ$134,COLUMN('[1]0101L SA'!$Q$22),FALSE)</f>
        <v>1782.5</v>
      </c>
      <c r="F54" s="95">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95">
        <f>VLOOKUP($A54,'[1]0101L SA'!$A$17:$AZ$134,COLUMN('[1]0101L SA'!$AU$22),FALSE)</f>
        <v>3660.9</v>
      </c>
      <c r="H54" s="96">
        <f>VLOOKUP($A54,'[1]0101L SA'!$A$17:$AZ$134,COLUMN('[1]0101L SA'!$B$22),FALSE)</f>
        <v>32315.200000000001</v>
      </c>
      <c r="I54" s="4"/>
      <c r="J54" s="99" t="s">
        <v>219</v>
      </c>
      <c r="K54" s="95">
        <f t="shared" si="2"/>
        <v>83.477591021430015</v>
      </c>
      <c r="L54" s="95">
        <f t="shared" si="2"/>
        <v>160.33253921965974</v>
      </c>
      <c r="M54" s="95">
        <f t="shared" si="1"/>
        <v>170.7948066880659</v>
      </c>
      <c r="N54" s="95">
        <f t="shared" si="1"/>
        <v>188.81286748135057</v>
      </c>
      <c r="O54" s="95">
        <f t="shared" si="1"/>
        <v>185.01307660235759</v>
      </c>
      <c r="P54" s="95">
        <f t="shared" si="1"/>
        <v>159.26584886225302</v>
      </c>
      <c r="Q54" s="97"/>
    </row>
    <row r="55" spans="1:17" x14ac:dyDescent="0.3">
      <c r="A55" s="92" t="s">
        <v>220</v>
      </c>
      <c r="B55" s="99" t="s">
        <v>116</v>
      </c>
      <c r="C55" s="94">
        <f>VLOOKUP($A55,'[1]0101L SA'!$A$17:$AZ$134,COLUMN('[1]0101L SA'!$H$22),FALSE)</f>
        <v>1924.4</v>
      </c>
      <c r="D55" s="95">
        <f>VLOOKUP($A55,'[1]0101L SA'!$A$17:$AZ$134,COLUMN('[1]0101L SA'!$K$22),FALSE)</f>
        <v>7922.3</v>
      </c>
      <c r="E55" s="95">
        <f>VLOOKUP($A55,'[1]0101L SA'!$A$17:$AZ$134,COLUMN('[1]0101L SA'!$Q$22),FALSE)</f>
        <v>1809.2</v>
      </c>
      <c r="F55" s="95">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95">
        <f>VLOOKUP($A55,'[1]0101L SA'!$A$17:$AZ$134,COLUMN('[1]0101L SA'!$AU$22),FALSE)</f>
        <v>3673.3</v>
      </c>
      <c r="H55" s="96">
        <f>VLOOKUP($A55,'[1]0101L SA'!$A$17:$AZ$134,COLUMN('[1]0101L SA'!$B$22),FALSE)</f>
        <v>32791.699999999997</v>
      </c>
      <c r="I55" s="4"/>
      <c r="J55" s="99" t="s">
        <v>220</v>
      </c>
      <c r="K55" s="95">
        <f t="shared" si="2"/>
        <v>82.356339670685912</v>
      </c>
      <c r="L55" s="95">
        <f t="shared" si="2"/>
        <v>156.62755409693457</v>
      </c>
      <c r="M55" s="95">
        <f t="shared" si="1"/>
        <v>173.35313562976094</v>
      </c>
      <c r="N55" s="95">
        <f t="shared" si="1"/>
        <v>203.09633898682767</v>
      </c>
      <c r="O55" s="95">
        <f t="shared" si="1"/>
        <v>185.63974276364829</v>
      </c>
      <c r="P55" s="95">
        <f t="shared" si="1"/>
        <v>161.61428479899061</v>
      </c>
      <c r="Q55" s="97"/>
    </row>
    <row r="56" spans="1:17" x14ac:dyDescent="0.3">
      <c r="A56" s="92" t="s">
        <v>221</v>
      </c>
      <c r="B56" s="99" t="s">
        <v>117</v>
      </c>
      <c r="C56" s="94">
        <f>VLOOKUP($A56,'[1]0101L SA'!$A$17:$AZ$134,COLUMN('[1]0101L SA'!$H$22),FALSE)</f>
        <v>1831.4</v>
      </c>
      <c r="D56" s="95">
        <f>VLOOKUP($A56,'[1]0101L SA'!$A$17:$AZ$134,COLUMN('[1]0101L SA'!$K$22),FALSE)</f>
        <v>7723.2</v>
      </c>
      <c r="E56" s="95">
        <f>VLOOKUP($A56,'[1]0101L SA'!$A$17:$AZ$134,COLUMN('[1]0101L SA'!$Q$22),FALSE)</f>
        <v>1870.3</v>
      </c>
      <c r="F56" s="95">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95">
        <f>VLOOKUP($A56,'[1]0101L SA'!$A$17:$AZ$134,COLUMN('[1]0101L SA'!$AU$22),FALSE)</f>
        <v>3822.1</v>
      </c>
      <c r="H56" s="96">
        <f>VLOOKUP($A56,'[1]0101L SA'!$A$17:$AZ$134,COLUMN('[1]0101L SA'!$B$22),FALSE)</f>
        <v>32318.3</v>
      </c>
      <c r="I56" s="4"/>
      <c r="J56" s="99" t="s">
        <v>221</v>
      </c>
      <c r="K56" s="95">
        <f t="shared" si="2"/>
        <v>78.376325334075119</v>
      </c>
      <c r="L56" s="95">
        <f t="shared" si="2"/>
        <v>152.69125453485037</v>
      </c>
      <c r="M56" s="95">
        <f t="shared" si="1"/>
        <v>179.20758875101802</v>
      </c>
      <c r="N56" s="95">
        <f t="shared" si="1"/>
        <v>208.98313067522878</v>
      </c>
      <c r="O56" s="95">
        <f t="shared" si="1"/>
        <v>193.15973669913706</v>
      </c>
      <c r="P56" s="95">
        <f t="shared" si="1"/>
        <v>159.28112724924961</v>
      </c>
      <c r="Q56" s="97"/>
    </row>
    <row r="57" spans="1:17" x14ac:dyDescent="0.3">
      <c r="A57" s="92" t="s">
        <v>222</v>
      </c>
      <c r="B57" s="99" t="s">
        <v>118</v>
      </c>
      <c r="C57" s="94">
        <f>VLOOKUP($A57,'[1]0101L SA'!$A$17:$AZ$134,COLUMN('[1]0101L SA'!$H$22),FALSE)</f>
        <v>1969</v>
      </c>
      <c r="D57" s="95">
        <f>VLOOKUP($A57,'[1]0101L SA'!$A$17:$AZ$134,COLUMN('[1]0101L SA'!$K$22),FALSE)</f>
        <v>7953.9</v>
      </c>
      <c r="E57" s="95">
        <f>VLOOKUP($A57,'[1]0101L SA'!$A$17:$AZ$134,COLUMN('[1]0101L SA'!$Q$22),FALSE)</f>
        <v>1749.8</v>
      </c>
      <c r="F57" s="95">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95">
        <f>VLOOKUP($A57,'[1]0101L SA'!$A$17:$AZ$134,COLUMN('[1]0101L SA'!$AU$22),FALSE)</f>
        <v>3551.2</v>
      </c>
      <c r="H57" s="96">
        <f>VLOOKUP($A57,'[1]0101L SA'!$A$17:$AZ$134,COLUMN('[1]0101L SA'!$B$22),FALSE)</f>
        <v>32467.599999999999</v>
      </c>
      <c r="I57" s="4"/>
      <c r="J57" s="99" t="s">
        <v>222</v>
      </c>
      <c r="K57" s="95">
        <f t="shared" si="2"/>
        <v>84.265034718135794</v>
      </c>
      <c r="L57" s="95">
        <f t="shared" si="2"/>
        <v>157.25230078785302</v>
      </c>
      <c r="M57" s="95">
        <f t="shared" si="1"/>
        <v>167.6615723662147</v>
      </c>
      <c r="N57" s="95">
        <f t="shared" si="1"/>
        <v>200.2714487564507</v>
      </c>
      <c r="O57" s="95">
        <f t="shared" si="1"/>
        <v>179.46910257868069</v>
      </c>
      <c r="P57" s="95">
        <f t="shared" si="1"/>
        <v>160.01695408105428</v>
      </c>
      <c r="Q57" s="97"/>
    </row>
    <row r="58" spans="1:17" x14ac:dyDescent="0.3">
      <c r="A58" s="100" t="s">
        <v>223</v>
      </c>
      <c r="B58" s="99" t="s">
        <v>119</v>
      </c>
      <c r="C58" s="94">
        <f>VLOOKUP($A58,'[1]0101L SA'!$A$17:$AZ$134,COLUMN('[1]0101L SA'!$H$22),FALSE)</f>
        <v>2358.8000000000002</v>
      </c>
      <c r="D58" s="95">
        <f>VLOOKUP($A58,'[1]0101L SA'!$A$17:$AZ$134,COLUMN('[1]0101L SA'!$K$22),FALSE)</f>
        <v>7193.8</v>
      </c>
      <c r="E58" s="95">
        <f>VLOOKUP($A58,'[1]0101L SA'!$A$17:$AZ$134,COLUMN('[1]0101L SA'!$Q$22),FALSE)</f>
        <v>1854.8</v>
      </c>
      <c r="F58" s="95">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95">
        <f>VLOOKUP($A58,'[1]0101L SA'!$A$17:$AZ$134,COLUMN('[1]0101L SA'!$AU$22),FALSE)</f>
        <v>3625.6</v>
      </c>
      <c r="H58" s="96">
        <f>VLOOKUP($A58,'[1]0101L SA'!$A$17:$AZ$134,COLUMN('[1]0101L SA'!$B$22),FALSE)</f>
        <v>31947.5</v>
      </c>
      <c r="I58" s="4"/>
      <c r="J58" s="99" t="s">
        <v>223</v>
      </c>
      <c r="K58" s="95">
        <f t="shared" si="2"/>
        <v>100.94685824943564</v>
      </c>
      <c r="L58" s="95">
        <f t="shared" si="2"/>
        <v>142.22477041547631</v>
      </c>
      <c r="M58" s="95">
        <f t="shared" si="1"/>
        <v>177.72241651894791</v>
      </c>
      <c r="N58" s="95">
        <f t="shared" si="1"/>
        <v>194.62774550666214</v>
      </c>
      <c r="O58" s="95">
        <f t="shared" si="1"/>
        <v>183.22909954642509</v>
      </c>
      <c r="P58" s="95">
        <f t="shared" si="1"/>
        <v>157.4536350239772</v>
      </c>
      <c r="Q58" s="97"/>
    </row>
    <row r="59" spans="1:17" x14ac:dyDescent="0.3">
      <c r="A59" s="92" t="s">
        <v>224</v>
      </c>
      <c r="B59" s="99" t="s">
        <v>120</v>
      </c>
      <c r="C59" s="94">
        <f>VLOOKUP($A59,'[1]0101L SA'!$A$17:$AZ$134,COLUMN('[1]0101L SA'!$H$22),FALSE)</f>
        <v>2583.6999999999998</v>
      </c>
      <c r="D59" s="95">
        <f>VLOOKUP($A59,'[1]0101L SA'!$A$17:$AZ$134,COLUMN('[1]0101L SA'!$K$22),FALSE)</f>
        <v>7588.3</v>
      </c>
      <c r="E59" s="95">
        <f>VLOOKUP($A59,'[1]0101L SA'!$A$17:$AZ$134,COLUMN('[1]0101L SA'!$Q$22),FALSE)</f>
        <v>1950.8</v>
      </c>
      <c r="F59" s="95">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95">
        <f>VLOOKUP($A59,'[1]0101L SA'!$A$17:$AZ$134,COLUMN('[1]0101L SA'!$AU$22),FALSE)</f>
        <v>3640.3</v>
      </c>
      <c r="H59" s="96">
        <f>VLOOKUP($A59,'[1]0101L SA'!$A$17:$AZ$134,COLUMN('[1]0101L SA'!$B$22),FALSE)</f>
        <v>32414.400000000001</v>
      </c>
      <c r="I59" s="4"/>
      <c r="J59" s="99" t="s">
        <v>224</v>
      </c>
      <c r="K59" s="95">
        <f t="shared" si="2"/>
        <v>110.5716456075406</v>
      </c>
      <c r="L59" s="95">
        <f t="shared" si="2"/>
        <v>150.02421881950553</v>
      </c>
      <c r="M59" s="95">
        <f t="shared" si="1"/>
        <v>186.92090260144681</v>
      </c>
      <c r="N59" s="95">
        <f t="shared" si="1"/>
        <v>193.68071346456733</v>
      </c>
      <c r="O59" s="95">
        <f t="shared" si="1"/>
        <v>183.97200217311652</v>
      </c>
      <c r="P59" s="95">
        <f t="shared" si="1"/>
        <v>159.75475724614466</v>
      </c>
      <c r="Q59" s="97"/>
    </row>
    <row r="60" spans="1:17" x14ac:dyDescent="0.3">
      <c r="A60" s="92" t="s">
        <v>225</v>
      </c>
      <c r="B60" s="99" t="s">
        <v>121</v>
      </c>
      <c r="C60" s="94">
        <f>VLOOKUP($A60,'[1]0101L SA'!$A$17:$AZ$134,COLUMN('[1]0101L SA'!$H$22),FALSE)</f>
        <v>2557.9</v>
      </c>
      <c r="D60" s="95">
        <f>VLOOKUP($A60,'[1]0101L SA'!$A$17:$AZ$134,COLUMN('[1]0101L SA'!$K$22),FALSE)</f>
        <v>7469.6</v>
      </c>
      <c r="E60" s="95">
        <f>VLOOKUP($A60,'[1]0101L SA'!$A$17:$AZ$134,COLUMN('[1]0101L SA'!$Q$22),FALSE)</f>
        <v>1872.1</v>
      </c>
      <c r="F60" s="95">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95">
        <f>VLOOKUP($A60,'[1]0101L SA'!$A$17:$AZ$134,COLUMN('[1]0101L SA'!$AU$22),FALSE)</f>
        <v>3584.8</v>
      </c>
      <c r="H60" s="96">
        <f>VLOOKUP($A60,'[1]0101L SA'!$A$17:$AZ$134,COLUMN('[1]0101L SA'!$B$22),FALSE)</f>
        <v>32612.7</v>
      </c>
      <c r="I60" s="4"/>
      <c r="J60" s="99" t="s">
        <v>225</v>
      </c>
      <c r="K60" s="95">
        <f t="shared" si="2"/>
        <v>109.46751259802924</v>
      </c>
      <c r="L60" s="95">
        <f t="shared" si="2"/>
        <v>147.67746463558092</v>
      </c>
      <c r="M60" s="95">
        <f t="shared" si="1"/>
        <v>179.38006036506488</v>
      </c>
      <c r="N60" s="95">
        <f t="shared" si="1"/>
        <v>195.90902415184922</v>
      </c>
      <c r="O60" s="95">
        <f t="shared" si="1"/>
        <v>181.16716572540398</v>
      </c>
      <c r="P60" s="95">
        <f t="shared" si="1"/>
        <v>160.73208116273452</v>
      </c>
      <c r="Q60" s="97"/>
    </row>
    <row r="61" spans="1:17" x14ac:dyDescent="0.3">
      <c r="A61" s="92" t="s">
        <v>226</v>
      </c>
      <c r="B61" s="99" t="s">
        <v>122</v>
      </c>
      <c r="C61" s="94">
        <f>VLOOKUP($A61,'[1]0101L SA'!$A$17:$AZ$134,COLUMN('[1]0101L SA'!$H$22),FALSE)</f>
        <v>2523.8000000000002</v>
      </c>
      <c r="D61" s="95">
        <f>VLOOKUP($A61,'[1]0101L SA'!$A$17:$AZ$134,COLUMN('[1]0101L SA'!$K$22),FALSE)</f>
        <v>7677.9</v>
      </c>
      <c r="E61" s="95">
        <f>VLOOKUP($A61,'[1]0101L SA'!$A$17:$AZ$134,COLUMN('[1]0101L SA'!$Q$22),FALSE)</f>
        <v>1944.4</v>
      </c>
      <c r="F61" s="95">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95">
        <f>VLOOKUP($A61,'[1]0101L SA'!$A$17:$AZ$134,COLUMN('[1]0101L SA'!$AU$22),FALSE)</f>
        <v>3590.5</v>
      </c>
      <c r="H61" s="96">
        <f>VLOOKUP($A61,'[1]0101L SA'!$A$17:$AZ$134,COLUMN('[1]0101L SA'!$B$22),FALSE)</f>
        <v>33051.199999999997</v>
      </c>
      <c r="I61" s="4"/>
      <c r="J61" s="99" t="s">
        <v>226</v>
      </c>
      <c r="K61" s="95">
        <f t="shared" si="2"/>
        <v>108.00817400793863</v>
      </c>
      <c r="L61" s="95">
        <f t="shared" si="2"/>
        <v>151.79565247476793</v>
      </c>
      <c r="M61" s="95">
        <f t="shared" si="1"/>
        <v>186.30767019594691</v>
      </c>
      <c r="N61" s="95">
        <f t="shared" si="1"/>
        <v>200.93589048865837</v>
      </c>
      <c r="O61" s="95">
        <f t="shared" si="1"/>
        <v>181.4552300092231</v>
      </c>
      <c r="P61" s="95">
        <f t="shared" si="1"/>
        <v>162.89323364596524</v>
      </c>
      <c r="Q61" s="97"/>
    </row>
    <row r="62" spans="1:17" x14ac:dyDescent="0.3">
      <c r="A62" s="92" t="s">
        <v>227</v>
      </c>
      <c r="B62" s="99" t="s">
        <v>123</v>
      </c>
      <c r="C62" s="94">
        <f>VLOOKUP($A62,'[1]0101L SA'!$A$17:$AZ$134,COLUMN('[1]0101L SA'!$H$22),FALSE)</f>
        <v>2489.6999999999998</v>
      </c>
      <c r="D62" s="95">
        <f>VLOOKUP($A62,'[1]0101L SA'!$A$17:$AZ$134,COLUMN('[1]0101L SA'!$K$22),FALSE)</f>
        <v>7968.5</v>
      </c>
      <c r="E62" s="95">
        <f>VLOOKUP($A62,'[1]0101L SA'!$A$17:$AZ$134,COLUMN('[1]0101L SA'!$Q$22),FALSE)</f>
        <v>2038.3</v>
      </c>
      <c r="F62" s="95">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95">
        <f>VLOOKUP($A62,'[1]0101L SA'!$A$17:$AZ$134,COLUMN('[1]0101L SA'!$AU$22),FALSE)</f>
        <v>3779.6000000000004</v>
      </c>
      <c r="H62" s="96">
        <f>VLOOKUP($A62,'[1]0101L SA'!$A$17:$AZ$134,COLUMN('[1]0101L SA'!$B$22),FALSE)</f>
        <v>33458.300000000003</v>
      </c>
      <c r="I62" s="4"/>
      <c r="J62" s="99" t="s">
        <v>227</v>
      </c>
      <c r="K62" s="95">
        <f t="shared" si="2"/>
        <v>106.54883541784798</v>
      </c>
      <c r="L62" s="95">
        <f t="shared" si="2"/>
        <v>157.54094957542927</v>
      </c>
      <c r="M62" s="95">
        <f t="shared" si="1"/>
        <v>195.30493939539116</v>
      </c>
      <c r="N62" s="95">
        <f t="shared" si="1"/>
        <v>197.82435847441749</v>
      </c>
      <c r="O62" s="95">
        <f t="shared" si="1"/>
        <v>191.01188896890676</v>
      </c>
      <c r="P62" s="95">
        <f t="shared" si="1"/>
        <v>164.89963085445612</v>
      </c>
      <c r="Q62" s="97"/>
    </row>
    <row r="63" spans="1:17" x14ac:dyDescent="0.3">
      <c r="A63" s="92" t="s">
        <v>228</v>
      </c>
      <c r="B63" s="99" t="s">
        <v>124</v>
      </c>
      <c r="C63" s="94">
        <f>VLOOKUP($A63,'[1]0101L SA'!$A$17:$AZ$134,COLUMN('[1]0101L SA'!$H$22),FALSE)</f>
        <v>2450.3000000000002</v>
      </c>
      <c r="D63" s="95">
        <f>VLOOKUP($A63,'[1]0101L SA'!$A$17:$AZ$134,COLUMN('[1]0101L SA'!$K$22),FALSE)</f>
        <v>8166.7</v>
      </c>
      <c r="E63" s="95">
        <f>VLOOKUP($A63,'[1]0101L SA'!$A$17:$AZ$134,COLUMN('[1]0101L SA'!$Q$22),FALSE)</f>
        <v>2128.6999999999998</v>
      </c>
      <c r="F63" s="95">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95">
        <f>VLOOKUP($A63,'[1]0101L SA'!$A$17:$AZ$134,COLUMN('[1]0101L SA'!$AU$22),FALSE)</f>
        <v>3770.5</v>
      </c>
      <c r="H63" s="96">
        <f>VLOOKUP($A63,'[1]0101L SA'!$A$17:$AZ$134,COLUMN('[1]0101L SA'!$B$22),FALSE)</f>
        <v>33514.400000000001</v>
      </c>
      <c r="I63" s="4"/>
      <c r="J63" s="99" t="s">
        <v>228</v>
      </c>
      <c r="K63" s="95">
        <f t="shared" si="2"/>
        <v>104.86267880642366</v>
      </c>
      <c r="L63" s="95">
        <f t="shared" si="2"/>
        <v>161.45945571910124</v>
      </c>
      <c r="M63" s="95">
        <f t="shared" si="1"/>
        <v>203.96684712307766</v>
      </c>
      <c r="N63" s="95">
        <f t="shared" si="1"/>
        <v>195.05517601122258</v>
      </c>
      <c r="O63" s="95">
        <f t="shared" si="1"/>
        <v>190.55199686666919</v>
      </c>
      <c r="P63" s="95">
        <f t="shared" si="1"/>
        <v>165.17612037397546</v>
      </c>
      <c r="Q63" s="97"/>
    </row>
    <row r="64" spans="1:17" x14ac:dyDescent="0.3">
      <c r="A64" s="92" t="s">
        <v>229</v>
      </c>
      <c r="B64" s="99" t="s">
        <v>125</v>
      </c>
      <c r="C64" s="94">
        <f>VLOOKUP($A64,'[1]0101L SA'!$A$17:$AZ$134,COLUMN('[1]0101L SA'!$H$22),FALSE)</f>
        <v>2786.9</v>
      </c>
      <c r="D64" s="95">
        <f>VLOOKUP($A64,'[1]0101L SA'!$A$17:$AZ$134,COLUMN('[1]0101L SA'!$K$22),FALSE)</f>
        <v>8100.8</v>
      </c>
      <c r="E64" s="95">
        <f>VLOOKUP($A64,'[1]0101L SA'!$A$17:$AZ$134,COLUMN('[1]0101L SA'!$Q$22),FALSE)</f>
        <v>1887.3</v>
      </c>
      <c r="F64" s="95">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95">
        <f>VLOOKUP($A64,'[1]0101L SA'!$A$17:$AZ$134,COLUMN('[1]0101L SA'!$AU$22),FALSE)</f>
        <v>3773.5</v>
      </c>
      <c r="H64" s="96">
        <f>VLOOKUP($A64,'[1]0101L SA'!$A$17:$AZ$134,COLUMN('[1]0101L SA'!$B$22),FALSE)</f>
        <v>34104.9</v>
      </c>
      <c r="I64" s="4"/>
      <c r="J64" s="99" t="s">
        <v>229</v>
      </c>
      <c r="K64" s="95">
        <f t="shared" si="2"/>
        <v>119.26776295376978</v>
      </c>
      <c r="L64" s="95">
        <f t="shared" si="2"/>
        <v>160.15658208202765</v>
      </c>
      <c r="M64" s="95">
        <f t="shared" si="1"/>
        <v>180.83648732812722</v>
      </c>
      <c r="N64" s="95">
        <f t="shared" si="1"/>
        <v>199.70930674215913</v>
      </c>
      <c r="O64" s="95">
        <f t="shared" si="1"/>
        <v>190.70360964762659</v>
      </c>
      <c r="P64" s="95">
        <f t="shared" si="1"/>
        <v>168.08640667123373</v>
      </c>
      <c r="Q64" s="97"/>
    </row>
    <row r="65" spans="1:17" x14ac:dyDescent="0.3">
      <c r="A65" s="92" t="s">
        <v>230</v>
      </c>
      <c r="B65" s="99" t="s">
        <v>126</v>
      </c>
      <c r="C65" s="94">
        <f>VLOOKUP($A65,'[1]0101L SA'!$A$17:$AZ$134,COLUMN('[1]0101L SA'!$H$22),FALSE)</f>
        <v>2829.7</v>
      </c>
      <c r="D65" s="95">
        <f>VLOOKUP($A65,'[1]0101L SA'!$A$17:$AZ$134,COLUMN('[1]0101L SA'!$K$22),FALSE)</f>
        <v>8062</v>
      </c>
      <c r="E65" s="95">
        <f>VLOOKUP($A65,'[1]0101L SA'!$A$17:$AZ$134,COLUMN('[1]0101L SA'!$Q$22),FALSE)</f>
        <v>2068.1</v>
      </c>
      <c r="F65" s="95">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95">
        <f>VLOOKUP($A65,'[1]0101L SA'!$A$17:$AZ$134,COLUMN('[1]0101L SA'!$AU$22),FALSE)</f>
        <v>3641.2999999999997</v>
      </c>
      <c r="H65" s="96">
        <f>VLOOKUP($A65,'[1]0101L SA'!$A$17:$AZ$134,COLUMN('[1]0101L SA'!$B$22),FALSE)</f>
        <v>34345.699999999997</v>
      </c>
      <c r="I65" s="4"/>
      <c r="J65" s="99" t="s">
        <v>230</v>
      </c>
      <c r="K65" s="95">
        <f t="shared" si="2"/>
        <v>121.09942546567237</v>
      </c>
      <c r="L65" s="95">
        <f t="shared" si="2"/>
        <v>159.38948804381135</v>
      </c>
      <c r="M65" s="95">
        <f t="shared" si="1"/>
        <v>198.16030278350019</v>
      </c>
      <c r="N65" s="95">
        <f t="shared" si="1"/>
        <v>205.1636035835287</v>
      </c>
      <c r="O65" s="95">
        <f t="shared" si="1"/>
        <v>184.022539766769</v>
      </c>
      <c r="P65" s="95">
        <f t="shared" si="1"/>
        <v>169.27319234503523</v>
      </c>
      <c r="Q65" s="97"/>
    </row>
    <row r="66" spans="1:17" x14ac:dyDescent="0.3">
      <c r="A66" s="92" t="s">
        <v>231</v>
      </c>
      <c r="B66" s="99" t="s">
        <v>127</v>
      </c>
      <c r="C66" s="94">
        <f>VLOOKUP($A66,'[1]0101L SA'!$A$17:$AZ$134,COLUMN('[1]0101L SA'!$H$22),FALSE)</f>
        <v>2644.2</v>
      </c>
      <c r="D66" s="95">
        <f>VLOOKUP($A66,'[1]0101L SA'!$A$17:$AZ$134,COLUMN('[1]0101L SA'!$K$22),FALSE)</f>
        <v>8390.7000000000007</v>
      </c>
      <c r="E66" s="95">
        <f>VLOOKUP($A66,'[1]0101L SA'!$A$17:$AZ$134,COLUMN('[1]0101L SA'!$Q$22),FALSE)</f>
        <v>2035.2</v>
      </c>
      <c r="F66" s="95">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95">
        <f>VLOOKUP($A66,'[1]0101L SA'!$A$17:$AZ$134,COLUMN('[1]0101L SA'!$AU$22),FALSE)</f>
        <v>3939.8</v>
      </c>
      <c r="H66" s="96">
        <f>VLOOKUP($A66,'[1]0101L SA'!$A$17:$AZ$134,COLUMN('[1]0101L SA'!$B$22),FALSE)</f>
        <v>34624.6</v>
      </c>
      <c r="I66" s="4"/>
      <c r="J66" s="99" t="s">
        <v>231</v>
      </c>
      <c r="K66" s="95">
        <f t="shared" si="2"/>
        <v>113.16079471899172</v>
      </c>
      <c r="L66" s="95">
        <f t="shared" si="2"/>
        <v>165.88803985725724</v>
      </c>
      <c r="M66" s="95">
        <f t="shared" si="1"/>
        <v>195.00790494897714</v>
      </c>
      <c r="N66" s="95">
        <f t="shared" si="1"/>
        <v>206.48337123149614</v>
      </c>
      <c r="O66" s="95">
        <f t="shared" si="1"/>
        <v>199.10801147203375</v>
      </c>
      <c r="P66" s="95">
        <f t="shared" si="1"/>
        <v>170.64775432353707</v>
      </c>
      <c r="Q66" s="97"/>
    </row>
    <row r="67" spans="1:17" x14ac:dyDescent="0.3">
      <c r="A67" s="92" t="s">
        <v>232</v>
      </c>
      <c r="B67" s="99" t="s">
        <v>128</v>
      </c>
      <c r="C67" s="94">
        <f>VLOOKUP($A67,'[1]0101L SA'!$A$17:$AZ$134,COLUMN('[1]0101L SA'!$H$22),FALSE)</f>
        <v>2353.6999999999998</v>
      </c>
      <c r="D67" s="95">
        <f>VLOOKUP($A67,'[1]0101L SA'!$A$17:$AZ$134,COLUMN('[1]0101L SA'!$K$22),FALSE)</f>
        <v>8359.1</v>
      </c>
      <c r="E67" s="95">
        <f>VLOOKUP($A67,'[1]0101L SA'!$A$17:$AZ$134,COLUMN('[1]0101L SA'!$Q$22),FALSE)</f>
        <v>1864.5</v>
      </c>
      <c r="F67" s="95">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95">
        <f>VLOOKUP($A67,'[1]0101L SA'!$A$17:$AZ$134,COLUMN('[1]0101L SA'!$AU$22),FALSE)</f>
        <v>3993.4</v>
      </c>
      <c r="H67" s="96">
        <f>VLOOKUP($A67,'[1]0101L SA'!$A$17:$AZ$134,COLUMN('[1]0101L SA'!$B$22),FALSE)</f>
        <v>34492.800000000003</v>
      </c>
      <c r="I67" s="4"/>
      <c r="J67" s="99" t="s">
        <v>232</v>
      </c>
      <c r="K67" s="95">
        <f t="shared" si="2"/>
        <v>100.72859939871826</v>
      </c>
      <c r="L67" s="95">
        <f t="shared" si="2"/>
        <v>165.2632931663388</v>
      </c>
      <c r="M67" s="95">
        <f t="shared" si="1"/>
        <v>178.65184688353372</v>
      </c>
      <c r="N67" s="95">
        <f t="shared" si="1"/>
        <v>208.85956071893403</v>
      </c>
      <c r="O67" s="95">
        <f t="shared" si="1"/>
        <v>201.81682649180658</v>
      </c>
      <c r="P67" s="95">
        <f t="shared" si="1"/>
        <v>169.99817645058428</v>
      </c>
      <c r="Q67" s="97"/>
    </row>
    <row r="68" spans="1:17" x14ac:dyDescent="0.3">
      <c r="A68" s="92" t="s">
        <v>233</v>
      </c>
      <c r="B68" s="99" t="s">
        <v>129</v>
      </c>
      <c r="C68" s="94">
        <f>VLOOKUP($A68,'[1]0101L SA'!$A$17:$AZ$134,COLUMN('[1]0101L SA'!$H$22),FALSE)</f>
        <v>2357</v>
      </c>
      <c r="D68" s="95">
        <f>VLOOKUP($A68,'[1]0101L SA'!$A$17:$AZ$134,COLUMN('[1]0101L SA'!$K$22),FALSE)</f>
        <v>8675.9</v>
      </c>
      <c r="E68" s="95">
        <f>VLOOKUP($A68,'[1]0101L SA'!$A$17:$AZ$134,COLUMN('[1]0101L SA'!$Q$22),FALSE)</f>
        <v>2167.8000000000002</v>
      </c>
      <c r="F68" s="95">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95">
        <f>VLOOKUP($A68,'[1]0101L SA'!$A$17:$AZ$134,COLUMN('[1]0101L SA'!$AU$22),FALSE)</f>
        <v>3961.3</v>
      </c>
      <c r="H68" s="96">
        <f>VLOOKUP($A68,'[1]0101L SA'!$A$17:$AZ$134,COLUMN('[1]0101L SA'!$B$22),FALSE)</f>
        <v>35140</v>
      </c>
      <c r="I68" s="4"/>
      <c r="J68" s="99" t="s">
        <v>233</v>
      </c>
      <c r="K68" s="95">
        <f t="shared" si="2"/>
        <v>100.86982571388832</v>
      </c>
      <c r="L68" s="95">
        <f t="shared" si="2"/>
        <v>171.52657644744517</v>
      </c>
      <c r="M68" s="95">
        <f t="shared" si="1"/>
        <v>207.71331385042879</v>
      </c>
      <c r="N68" s="95">
        <f t="shared" si="1"/>
        <v>210.79616527988082</v>
      </c>
      <c r="O68" s="95">
        <f t="shared" si="1"/>
        <v>200.19456973556206</v>
      </c>
      <c r="P68" s="95">
        <f t="shared" si="1"/>
        <v>173.18790937452252</v>
      </c>
      <c r="Q68" s="97"/>
    </row>
    <row r="69" spans="1:17" x14ac:dyDescent="0.3">
      <c r="A69" s="92" t="s">
        <v>234</v>
      </c>
      <c r="B69" s="99" t="s">
        <v>130</v>
      </c>
      <c r="C69" s="94">
        <f>VLOOKUP($A69,'[1]0101L SA'!$A$17:$AZ$134,COLUMN('[1]0101L SA'!$H$22),FALSE)</f>
        <v>2719.5</v>
      </c>
      <c r="D69" s="95">
        <f>VLOOKUP($A69,'[1]0101L SA'!$A$17:$AZ$134,COLUMN('[1]0101L SA'!$K$22),FALSE)</f>
        <v>8411</v>
      </c>
      <c r="E69" s="95">
        <f>VLOOKUP($A69,'[1]0101L SA'!$A$17:$AZ$134,COLUMN('[1]0101L SA'!$Q$22),FALSE)</f>
        <v>2212.5</v>
      </c>
      <c r="F69" s="95">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95">
        <f>VLOOKUP($A69,'[1]0101L SA'!$A$17:$AZ$134,COLUMN('[1]0101L SA'!$AU$22),FALSE)</f>
        <v>3837</v>
      </c>
      <c r="H69" s="96">
        <f>VLOOKUP($A69,'[1]0101L SA'!$A$17:$AZ$134,COLUMN('[1]0101L SA'!$B$22),FALSE)</f>
        <v>35503.699999999997</v>
      </c>
      <c r="I69" s="4"/>
      <c r="J69" s="99" t="s">
        <v>234</v>
      </c>
      <c r="K69" s="95">
        <f t="shared" si="2"/>
        <v>116.383322456054</v>
      </c>
      <c r="L69" s="95">
        <f t="shared" si="2"/>
        <v>166.28938029477763</v>
      </c>
      <c r="M69" s="95">
        <f t="shared" si="1"/>
        <v>211.99635893259233</v>
      </c>
      <c r="N69" s="95">
        <f t="shared" si="1"/>
        <v>214.90233415544489</v>
      </c>
      <c r="O69" s="95">
        <f t="shared" si="1"/>
        <v>193.912746844559</v>
      </c>
      <c r="P69" s="95">
        <f t="shared" si="1"/>
        <v>174.98040916506076</v>
      </c>
      <c r="Q69" s="97"/>
    </row>
    <row r="70" spans="1:17" x14ac:dyDescent="0.3">
      <c r="A70" s="92" t="s">
        <v>235</v>
      </c>
      <c r="B70" s="99" t="s">
        <v>131</v>
      </c>
      <c r="C70" s="94">
        <f>VLOOKUP($A70,'[1]0101L SA'!$A$17:$AZ$134,COLUMN('[1]0101L SA'!$H$22),FALSE)</f>
        <v>2786.2</v>
      </c>
      <c r="D70" s="95">
        <f>VLOOKUP($A70,'[1]0101L SA'!$A$17:$AZ$134,COLUMN('[1]0101L SA'!$K$22),FALSE)</f>
        <v>8850.1</v>
      </c>
      <c r="E70" s="95">
        <f>VLOOKUP($A70,'[1]0101L SA'!$A$17:$AZ$134,COLUMN('[1]0101L SA'!$Q$22),FALSE)</f>
        <v>2183.1999999999998</v>
      </c>
      <c r="F70" s="95">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95">
        <f>VLOOKUP($A70,'[1]0101L SA'!$A$17:$AZ$134,COLUMN('[1]0101L SA'!$AU$22),FALSE)</f>
        <v>4074.8</v>
      </c>
      <c r="H70" s="96">
        <f>VLOOKUP($A70,'[1]0101L SA'!$A$17:$AZ$134,COLUMN('[1]0101L SA'!$B$22),FALSE)</f>
        <v>35469.699999999997</v>
      </c>
      <c r="I70" s="4"/>
      <c r="J70" s="99" t="s">
        <v>235</v>
      </c>
      <c r="K70" s="95">
        <f t="shared" si="2"/>
        <v>119.23780585661248</v>
      </c>
      <c r="L70" s="95">
        <f t="shared" si="2"/>
        <v>174.97059143345757</v>
      </c>
      <c r="M70" s="95">
        <f t="shared" si="1"/>
        <v>209.18890432616294</v>
      </c>
      <c r="N70" s="95">
        <f t="shared" si="1"/>
        <v>208.75827386951218</v>
      </c>
      <c r="O70" s="95">
        <f t="shared" si="1"/>
        <v>205.9305866151183</v>
      </c>
      <c r="P70" s="95">
        <f t="shared" ref="P70:P96" si="3">H70/(SUM(H$6:H$9)/4)*100</f>
        <v>174.81283975929145</v>
      </c>
      <c r="Q70" s="97"/>
    </row>
    <row r="71" spans="1:17" x14ac:dyDescent="0.3">
      <c r="A71" s="92" t="s">
        <v>236</v>
      </c>
      <c r="B71" s="99" t="s">
        <v>132</v>
      </c>
      <c r="C71" s="94">
        <f>VLOOKUP($A71,'[1]0101L SA'!$A$17:$AZ$134,COLUMN('[1]0101L SA'!$H$22),FALSE)</f>
        <v>2898.4</v>
      </c>
      <c r="D71" s="95">
        <f>VLOOKUP($A71,'[1]0101L SA'!$A$17:$AZ$134,COLUMN('[1]0101L SA'!$K$22),FALSE)</f>
        <v>8489.6</v>
      </c>
      <c r="E71" s="95">
        <f>VLOOKUP($A71,'[1]0101L SA'!$A$17:$AZ$134,COLUMN('[1]0101L SA'!$Q$22),FALSE)</f>
        <v>2286.1999999999998</v>
      </c>
      <c r="F71" s="95">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95">
        <f>VLOOKUP($A71,'[1]0101L SA'!$A$17:$AZ$134,COLUMN('[1]0101L SA'!$AU$22),FALSE)</f>
        <v>4094.2000000000003</v>
      </c>
      <c r="H71" s="96">
        <f>VLOOKUP($A71,'[1]0101L SA'!$A$17:$AZ$134,COLUMN('[1]0101L SA'!$B$22),FALSE)</f>
        <v>35836.699999999997</v>
      </c>
      <c r="I71" s="4"/>
      <c r="J71" s="99" t="s">
        <v>236</v>
      </c>
      <c r="K71" s="95">
        <f t="shared" si="2"/>
        <v>124.03950057239453</v>
      </c>
      <c r="L71" s="95">
        <f t="shared" si="2"/>
        <v>167.84333883611274</v>
      </c>
      <c r="M71" s="95">
        <f t="shared" ref="M71:O96" si="4">E71/(SUM(E$6:E$9)/4)*100</f>
        <v>219.0581133521774</v>
      </c>
      <c r="N71" s="95">
        <f t="shared" si="4"/>
        <v>222.09370046440017</v>
      </c>
      <c r="O71" s="95">
        <f t="shared" si="4"/>
        <v>206.91101593197638</v>
      </c>
      <c r="P71" s="95">
        <f t="shared" si="3"/>
        <v>176.62160363921316</v>
      </c>
      <c r="Q71" s="97"/>
    </row>
    <row r="72" spans="1:17" x14ac:dyDescent="0.3">
      <c r="A72" s="92" t="s">
        <v>237</v>
      </c>
      <c r="B72" s="99" t="s">
        <v>133</v>
      </c>
      <c r="C72" s="94">
        <f>VLOOKUP($A72,'[1]0101L SA'!$A$17:$AZ$134,COLUMN('[1]0101L SA'!$H$22),FALSE)</f>
        <v>2353.1999999999998</v>
      </c>
      <c r="D72" s="95">
        <f>VLOOKUP($A72,'[1]0101L SA'!$A$17:$AZ$134,COLUMN('[1]0101L SA'!$K$22),FALSE)</f>
        <v>8486.2000000000007</v>
      </c>
      <c r="E72" s="95">
        <f>VLOOKUP($A72,'[1]0101L SA'!$A$17:$AZ$134,COLUMN('[1]0101L SA'!$Q$22),FALSE)</f>
        <v>2393.1999999999998</v>
      </c>
      <c r="F72" s="95">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95">
        <f>VLOOKUP($A72,'[1]0101L SA'!$A$17:$AZ$134,COLUMN('[1]0101L SA'!$AU$22),FALSE)</f>
        <v>4168.4000000000005</v>
      </c>
      <c r="H72" s="96">
        <f>VLOOKUP($A72,'[1]0101L SA'!$A$17:$AZ$134,COLUMN('[1]0101L SA'!$B$22),FALSE)</f>
        <v>35921.4</v>
      </c>
      <c r="I72" s="4"/>
      <c r="J72" s="99" t="s">
        <v>237</v>
      </c>
      <c r="K72" s="95">
        <f t="shared" si="2"/>
        <v>100.70720147217733</v>
      </c>
      <c r="L72" s="95">
        <f t="shared" si="2"/>
        <v>167.77611925544429</v>
      </c>
      <c r="M72" s="95">
        <f t="shared" si="4"/>
        <v>229.31059263162936</v>
      </c>
      <c r="N72" s="95">
        <f t="shared" si="4"/>
        <v>226.22519105231967</v>
      </c>
      <c r="O72" s="95">
        <f t="shared" si="4"/>
        <v>210.6609053809903</v>
      </c>
      <c r="P72" s="95">
        <f t="shared" si="3"/>
        <v>177.03904860005616</v>
      </c>
      <c r="Q72" s="97"/>
    </row>
    <row r="73" spans="1:17" x14ac:dyDescent="0.3">
      <c r="A73" s="92" t="s">
        <v>238</v>
      </c>
      <c r="B73" s="99" t="s">
        <v>134</v>
      </c>
      <c r="C73" s="94">
        <f>VLOOKUP($A73,'[1]0101L SA'!$A$17:$AZ$134,COLUMN('[1]0101L SA'!$H$22),FALSE)</f>
        <v>2419.1999999999998</v>
      </c>
      <c r="D73" s="95">
        <f>VLOOKUP($A73,'[1]0101L SA'!$A$17:$AZ$134,COLUMN('[1]0101L SA'!$K$22),FALSE)</f>
        <v>8433.9</v>
      </c>
      <c r="E73" s="95">
        <f>VLOOKUP($A73,'[1]0101L SA'!$A$17:$AZ$134,COLUMN('[1]0101L SA'!$Q$22),FALSE)</f>
        <v>2337.9</v>
      </c>
      <c r="F73" s="95">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95">
        <f>VLOOKUP($A73,'[1]0101L SA'!$A$17:$AZ$134,COLUMN('[1]0101L SA'!$AU$22),FALSE)</f>
        <v>4036.6000000000004</v>
      </c>
      <c r="H73" s="96">
        <f>VLOOKUP($A73,'[1]0101L SA'!$A$17:$AZ$134,COLUMN('[1]0101L SA'!$B$22),FALSE)</f>
        <v>36599.9</v>
      </c>
      <c r="I73" s="4"/>
      <c r="J73" s="99" t="s">
        <v>238</v>
      </c>
      <c r="K73" s="95">
        <f t="shared" si="2"/>
        <v>103.53172777557853</v>
      </c>
      <c r="L73" s="95">
        <f t="shared" si="2"/>
        <v>166.74212394104447</v>
      </c>
      <c r="M73" s="95">
        <f t="shared" si="4"/>
        <v>224.01188137785658</v>
      </c>
      <c r="N73" s="95">
        <f t="shared" si="4"/>
        <v>229.70642006695056</v>
      </c>
      <c r="O73" s="95">
        <f t="shared" si="4"/>
        <v>204.00005053759367</v>
      </c>
      <c r="P73" s="95">
        <f t="shared" si="3"/>
        <v>180.3830439475409</v>
      </c>
      <c r="Q73"/>
    </row>
    <row r="74" spans="1:17" x14ac:dyDescent="0.3">
      <c r="A74" s="92" t="s">
        <v>239</v>
      </c>
      <c r="B74" s="99" t="s">
        <v>135</v>
      </c>
      <c r="C74" s="94">
        <f>VLOOKUP($A74,'[1]0101L SA'!$A$17:$AZ$134,COLUMN('[1]0101L SA'!$H$22),FALSE)</f>
        <v>2632.3</v>
      </c>
      <c r="D74" s="95">
        <f>VLOOKUP($A74,'[1]0101L SA'!$A$17:$AZ$134,COLUMN('[1]0101L SA'!$K$22),FALSE)</f>
        <v>9120.1</v>
      </c>
      <c r="E74" s="95">
        <f>VLOOKUP($A74,'[1]0101L SA'!$A$17:$AZ$134,COLUMN('[1]0101L SA'!$Q$22),FALSE)</f>
        <v>2222.5</v>
      </c>
      <c r="F74" s="95">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23321.200000000001</v>
      </c>
      <c r="G74" s="95">
        <f>VLOOKUP($A74,'[1]0101L SA'!$A$17:$AZ$134,COLUMN('[1]0101L SA'!$AU$22),FALSE)</f>
        <v>4181.3999999999996</v>
      </c>
      <c r="H74" s="96">
        <f>VLOOKUP($A74,'[1]0101L SA'!$A$17:$AZ$134,COLUMN('[1]0101L SA'!$B$22),FALSE)</f>
        <v>38351.5</v>
      </c>
      <c r="I74" s="4"/>
      <c r="J74" s="99" t="s">
        <v>239</v>
      </c>
      <c r="K74" s="95">
        <f t="shared" si="2"/>
        <v>112.65152406731787</v>
      </c>
      <c r="L74" s="95">
        <f t="shared" si="2"/>
        <v>180.30861695712775</v>
      </c>
      <c r="M74" s="95">
        <f t="shared" si="4"/>
        <v>212.95453456618597</v>
      </c>
      <c r="N74" s="95">
        <f t="shared" si="4"/>
        <v>236.21308727381378</v>
      </c>
      <c r="O74" s="95">
        <f t="shared" si="4"/>
        <v>211.31789409847249</v>
      </c>
      <c r="P74" s="95">
        <f t="shared" si="3"/>
        <v>189.01582545182131</v>
      </c>
      <c r="Q74"/>
    </row>
    <row r="75" spans="1:17" x14ac:dyDescent="0.3">
      <c r="A75" s="92" t="s">
        <v>240</v>
      </c>
      <c r="B75" s="99" t="s">
        <v>136</v>
      </c>
      <c r="C75" s="94">
        <f>VLOOKUP($A75,'[1]0101L SA'!$A$17:$AZ$134,COLUMN('[1]0101L SA'!$H$22),FALSE)</f>
        <v>2688.6</v>
      </c>
      <c r="D75" s="95">
        <f>VLOOKUP($A75,'[1]0101L SA'!$A$17:$AZ$134,COLUMN('[1]0101L SA'!$K$22),FALSE)</f>
        <v>9228.1</v>
      </c>
      <c r="E75" s="95">
        <f>VLOOKUP($A75,'[1]0101L SA'!$A$17:$AZ$134,COLUMN('[1]0101L SA'!$Q$22),FALSE)</f>
        <v>2124.4</v>
      </c>
      <c r="F75" s="95">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24352.2</v>
      </c>
      <c r="G75" s="95">
        <f>VLOOKUP($A75,'[1]0101L SA'!$A$17:$AZ$134,COLUMN('[1]0101L SA'!$AU$22),FALSE)</f>
        <v>4395.3999999999996</v>
      </c>
      <c r="H75" s="96">
        <f>VLOOKUP($A75,'[1]0101L SA'!$A$17:$AZ$134,COLUMN('[1]0101L SA'!$B$22),FALSE)</f>
        <v>38690.400000000001</v>
      </c>
      <c r="I75" s="4"/>
      <c r="J75" s="99" t="s">
        <v>240</v>
      </c>
      <c r="K75" s="95">
        <f t="shared" si="2"/>
        <v>115.06093059582525</v>
      </c>
      <c r="L75" s="95">
        <f t="shared" si="2"/>
        <v>182.44382716659581</v>
      </c>
      <c r="M75" s="95">
        <f t="shared" si="4"/>
        <v>203.55483160063238</v>
      </c>
      <c r="N75" s="95">
        <f t="shared" si="4"/>
        <v>246.65576144921224</v>
      </c>
      <c r="O75" s="95">
        <f t="shared" si="4"/>
        <v>222.13293914010279</v>
      </c>
      <c r="P75" s="95">
        <f t="shared" si="3"/>
        <v>190.68609814638663</v>
      </c>
      <c r="Q75"/>
    </row>
    <row r="76" spans="1:17" x14ac:dyDescent="0.3">
      <c r="A76" s="92" t="s">
        <v>241</v>
      </c>
      <c r="B76" s="99" t="s">
        <v>137</v>
      </c>
      <c r="C76" s="94">
        <f>VLOOKUP($A76,'[1]0101L SA'!$A$17:$AZ$134,COLUMN('[1]0101L SA'!$H$22),FALSE)</f>
        <v>2814.5</v>
      </c>
      <c r="D76" s="95">
        <f>VLOOKUP($A76,'[1]0101L SA'!$A$17:$AZ$134,COLUMN('[1]0101L SA'!$K$22),FALSE)</f>
        <v>9334.1</v>
      </c>
      <c r="E76" s="95">
        <f>VLOOKUP($A76,'[1]0101L SA'!$A$17:$AZ$134,COLUMN('[1]0101L SA'!$Q$22),FALSE)</f>
        <v>2350.3000000000002</v>
      </c>
      <c r="F76" s="95">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25042.299999999996</v>
      </c>
      <c r="G76" s="95">
        <f>VLOOKUP($A76,'[1]0101L SA'!$A$17:$AZ$134,COLUMN('[1]0101L SA'!$AU$22),FALSE)</f>
        <v>4543.9000000000005</v>
      </c>
      <c r="H76" s="96">
        <f>VLOOKUP($A76,'[1]0101L SA'!$A$17:$AZ$134,COLUMN('[1]0101L SA'!$B$22),FALSE)</f>
        <v>39132.1</v>
      </c>
      <c r="I76" s="4"/>
      <c r="J76" s="99" t="s">
        <v>241</v>
      </c>
      <c r="K76" s="95">
        <f t="shared" si="2"/>
        <v>120.44892849882845</v>
      </c>
      <c r="L76" s="95">
        <f t="shared" si="2"/>
        <v>184.53949644625894</v>
      </c>
      <c r="M76" s="95">
        <f t="shared" si="4"/>
        <v>225.20001916351268</v>
      </c>
      <c r="N76" s="95">
        <f t="shared" si="4"/>
        <v>253.64556692781787</v>
      </c>
      <c r="O76" s="95">
        <f t="shared" si="4"/>
        <v>229.63777179749587</v>
      </c>
      <c r="P76" s="95">
        <f t="shared" si="3"/>
        <v>192.86302186780742</v>
      </c>
      <c r="Q76"/>
    </row>
    <row r="77" spans="1:17" x14ac:dyDescent="0.3">
      <c r="A77" s="92" t="s">
        <v>242</v>
      </c>
      <c r="B77" s="99" t="s">
        <v>138</v>
      </c>
      <c r="C77" s="94">
        <f>VLOOKUP($A77,'[1]0101L SA'!$A$17:$AZ$134,COLUMN('[1]0101L SA'!$H$22),FALSE)</f>
        <v>2463</v>
      </c>
      <c r="D77" s="95">
        <f>VLOOKUP($A77,'[1]0101L SA'!$A$17:$AZ$134,COLUMN('[1]0101L SA'!$K$22),FALSE)</f>
        <v>9217.7000000000007</v>
      </c>
      <c r="E77" s="95">
        <f>VLOOKUP($A77,'[1]0101L SA'!$A$17:$AZ$134,COLUMN('[1]0101L SA'!$Q$22),FALSE)</f>
        <v>2304.6999999999998</v>
      </c>
      <c r="F77" s="95">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25261.200000000001</v>
      </c>
      <c r="G77" s="95">
        <f>VLOOKUP($A77,'[1]0101L SA'!$A$17:$AZ$134,COLUMN('[1]0101L SA'!$AU$22),FALSE)</f>
        <v>4573.7</v>
      </c>
      <c r="H77" s="96">
        <f>VLOOKUP($A77,'[1]0101L SA'!$A$17:$AZ$134,COLUMN('[1]0101L SA'!$B$22),FALSE)</f>
        <v>39662.699999999997</v>
      </c>
      <c r="I77" s="4"/>
      <c r="J77" s="99" t="s">
        <v>242</v>
      </c>
      <c r="K77" s="95">
        <f t="shared" si="2"/>
        <v>105.40618614056297</v>
      </c>
      <c r="L77" s="95">
        <f t="shared" si="2"/>
        <v>182.23821433161004</v>
      </c>
      <c r="M77" s="95">
        <f t="shared" si="4"/>
        <v>220.83073827432565</v>
      </c>
      <c r="N77" s="95">
        <f t="shared" si="4"/>
        <v>255.86273606166344</v>
      </c>
      <c r="O77" s="95">
        <f t="shared" si="4"/>
        <v>231.14379208833969</v>
      </c>
      <c r="P77" s="95">
        <f t="shared" si="3"/>
        <v>195.47809030019562</v>
      </c>
      <c r="Q77"/>
    </row>
    <row r="78" spans="1:17" x14ac:dyDescent="0.3">
      <c r="A78" s="92" t="s">
        <v>243</v>
      </c>
      <c r="B78" s="99" t="s">
        <v>139</v>
      </c>
      <c r="C78" s="94">
        <f>VLOOKUP($A78,'[1]0101L SA'!$A$17:$AZ$134,COLUMN('[1]0101L SA'!$H$22),FALSE)</f>
        <v>2964.7</v>
      </c>
      <c r="D78" s="95">
        <f>VLOOKUP($A78,'[1]0101L SA'!$A$17:$AZ$134,COLUMN('[1]0101L SA'!$K$22),FALSE)</f>
        <v>9686.7000000000007</v>
      </c>
      <c r="E78" s="95">
        <f>VLOOKUP($A78,'[1]0101L SA'!$A$17:$AZ$134,COLUMN('[1]0101L SA'!$Q$22),FALSE)</f>
        <v>2227.1</v>
      </c>
      <c r="F78" s="95">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25036.099999999995</v>
      </c>
      <c r="G78" s="95">
        <f>VLOOKUP($A78,'[1]0101L SA'!$A$17:$AZ$134,COLUMN('[1]0101L SA'!$AU$22),FALSE)</f>
        <v>4559.8999999999996</v>
      </c>
      <c r="H78" s="96">
        <f>VLOOKUP($A78,'[1]0101L SA'!$A$17:$AZ$134,COLUMN('[1]0101L SA'!$B$22),FALSE)</f>
        <v>40342.199999999997</v>
      </c>
      <c r="I78" s="4"/>
      <c r="J78" s="99" t="s">
        <v>243</v>
      </c>
      <c r="K78" s="95">
        <f t="shared" si="2"/>
        <v>126.87686563172026</v>
      </c>
      <c r="L78" s="95">
        <f t="shared" si="2"/>
        <v>191.51056237087417</v>
      </c>
      <c r="M78" s="95">
        <f t="shared" si="4"/>
        <v>213.39529535763901</v>
      </c>
      <c r="N78" s="95">
        <f t="shared" si="4"/>
        <v>253.58276908117628</v>
      </c>
      <c r="O78" s="95">
        <f t="shared" si="4"/>
        <v>230.44637329593547</v>
      </c>
      <c r="P78" s="95">
        <f t="shared" si="3"/>
        <v>198.82701415961475</v>
      </c>
      <c r="Q78"/>
    </row>
    <row r="79" spans="1:17" x14ac:dyDescent="0.3">
      <c r="A79" s="92" t="s">
        <v>244</v>
      </c>
      <c r="B79" s="99" t="s">
        <v>140</v>
      </c>
      <c r="C79" s="94">
        <f>VLOOKUP($A79,'[1]0101L SA'!$A$17:$AZ$134,COLUMN('[1]0101L SA'!$H$22),FALSE)</f>
        <v>3030.3</v>
      </c>
      <c r="D79" s="95">
        <f>VLOOKUP($A79,'[1]0101L SA'!$A$17:$AZ$134,COLUMN('[1]0101L SA'!$K$22),FALSE)</f>
        <v>9874.6</v>
      </c>
      <c r="E79" s="95">
        <f>VLOOKUP($A79,'[1]0101L SA'!$A$17:$AZ$134,COLUMN('[1]0101L SA'!$Q$22),FALSE)</f>
        <v>2194.1999999999998</v>
      </c>
      <c r="F79" s="95">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25944.799999999999</v>
      </c>
      <c r="G79" s="95">
        <f>VLOOKUP($A79,'[1]0101L SA'!$A$17:$AZ$134,COLUMN('[1]0101L SA'!$AU$22),FALSE)</f>
        <v>4844.8</v>
      </c>
      <c r="H79" s="96">
        <f>VLOOKUP($A79,'[1]0101L SA'!$A$17:$AZ$134,COLUMN('[1]0101L SA'!$B$22),FALSE)</f>
        <v>40975.9</v>
      </c>
      <c r="I79" s="4"/>
      <c r="J79" s="99" t="s">
        <v>244</v>
      </c>
      <c r="K79" s="95">
        <f t="shared" si="2"/>
        <v>129.68427359388875</v>
      </c>
      <c r="L79" s="95">
        <f t="shared" si="2"/>
        <v>195.22543272605054</v>
      </c>
      <c r="M79" s="95">
        <f t="shared" si="4"/>
        <v>210.24289752311597</v>
      </c>
      <c r="N79" s="95">
        <f t="shared" si="4"/>
        <v>262.78670508814486</v>
      </c>
      <c r="O79" s="95">
        <f t="shared" si="4"/>
        <v>244.84453372752654</v>
      </c>
      <c r="P79" s="95">
        <f t="shared" si="3"/>
        <v>201.95021217243877</v>
      </c>
      <c r="Q79"/>
    </row>
    <row r="80" spans="1:17" x14ac:dyDescent="0.3">
      <c r="A80" s="92" t="s">
        <v>245</v>
      </c>
      <c r="B80" s="99" t="s">
        <v>141</v>
      </c>
      <c r="C80" s="94">
        <f>VLOOKUP($A80,'[1]0101L SA'!$A$17:$AZ$134,COLUMN('[1]0101L SA'!$H$22),FALSE)</f>
        <v>3124.2</v>
      </c>
      <c r="D80" s="95">
        <f>VLOOKUP($A80,'[1]0101L SA'!$A$17:$AZ$134,COLUMN('[1]0101L SA'!$K$22),FALSE)</f>
        <v>10193.5</v>
      </c>
      <c r="E80" s="95">
        <f>VLOOKUP($A80,'[1]0101L SA'!$A$17:$AZ$134,COLUMN('[1]0101L SA'!$Q$22),FALSE)</f>
        <v>2085.5</v>
      </c>
      <c r="F80" s="95">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26527.400000000005</v>
      </c>
      <c r="G80" s="95">
        <f>VLOOKUP($A80,'[1]0101L SA'!$A$17:$AZ$134,COLUMN('[1]0101L SA'!$AU$22),FALSE)</f>
        <v>4886.8</v>
      </c>
      <c r="H80" s="96">
        <f>VLOOKUP($A80,'[1]0101L SA'!$A$17:$AZ$134,COLUMN('[1]0101L SA'!$B$22),FALSE)</f>
        <v>41525.800000000003</v>
      </c>
      <c r="I80" s="4"/>
      <c r="J80" s="99" t="s">
        <v>245</v>
      </c>
      <c r="K80" s="95">
        <f t="shared" si="2"/>
        <v>133.70280419827316</v>
      </c>
      <c r="L80" s="95">
        <f t="shared" si="2"/>
        <v>201.53023398345212</v>
      </c>
      <c r="M80" s="95">
        <f t="shared" si="4"/>
        <v>199.82752838595312</v>
      </c>
      <c r="N80" s="95">
        <f t="shared" si="4"/>
        <v>268.68767693546516</v>
      </c>
      <c r="O80" s="95">
        <f t="shared" si="4"/>
        <v>246.96711266093067</v>
      </c>
      <c r="P80" s="95">
        <f t="shared" si="3"/>
        <v>204.66040088516073</v>
      </c>
      <c r="Q80"/>
    </row>
    <row r="81" spans="1:17" x14ac:dyDescent="0.3">
      <c r="A81" s="92" t="s">
        <v>246</v>
      </c>
      <c r="B81" s="99" t="s">
        <v>142</v>
      </c>
      <c r="C81" s="94">
        <f>VLOOKUP($A81,'[1]0101L SA'!$A$17:$AZ$134,COLUMN('[1]0101L SA'!$H$22),FALSE)</f>
        <v>2906.5</v>
      </c>
      <c r="D81" s="95">
        <f>VLOOKUP($A81,'[1]0101L SA'!$A$17:$AZ$134,COLUMN('[1]0101L SA'!$K$22),FALSE)</f>
        <v>9812.7000000000007</v>
      </c>
      <c r="E81" s="95">
        <f>VLOOKUP($A81,'[1]0101L SA'!$A$17:$AZ$134,COLUMN('[1]0101L SA'!$Q$22),FALSE)</f>
        <v>2159.6999999999998</v>
      </c>
      <c r="F81" s="95">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26242.499999999996</v>
      </c>
      <c r="G81" s="95">
        <f>VLOOKUP($A81,'[1]0101L SA'!$A$17:$AZ$134,COLUMN('[1]0101L SA'!$AU$22),FALSE)</f>
        <v>5169.8999999999996</v>
      </c>
      <c r="H81" s="96">
        <f>VLOOKUP($A81,'[1]0101L SA'!$A$17:$AZ$134,COLUMN('[1]0101L SA'!$B$22),FALSE)</f>
        <v>41909.800000000003</v>
      </c>
      <c r="I81" s="4"/>
      <c r="J81" s="99" t="s">
        <v>246</v>
      </c>
      <c r="K81" s="95">
        <f t="shared" si="2"/>
        <v>124.38614698235739</v>
      </c>
      <c r="L81" s="95">
        <f t="shared" si="2"/>
        <v>194.00164094858692</v>
      </c>
      <c r="M81" s="95">
        <f t="shared" si="4"/>
        <v>206.93719158721788</v>
      </c>
      <c r="N81" s="95">
        <f t="shared" si="4"/>
        <v>265.80201459543497</v>
      </c>
      <c r="O81" s="95">
        <f t="shared" si="4"/>
        <v>261.27430542394723</v>
      </c>
      <c r="P81" s="95">
        <f t="shared" si="3"/>
        <v>206.55294946796712</v>
      </c>
      <c r="Q81"/>
    </row>
    <row r="82" spans="1:17" x14ac:dyDescent="0.3">
      <c r="A82" s="92" t="s">
        <v>247</v>
      </c>
      <c r="B82" s="99" t="s">
        <v>143</v>
      </c>
      <c r="C82" s="94">
        <f>VLOOKUP($A82,'[1]0101L SA'!$A$17:$AZ$134,COLUMN('[1]0101L SA'!$H$22),FALSE)</f>
        <v>2917.5</v>
      </c>
      <c r="D82" s="95">
        <f>VLOOKUP($A82,'[1]0101L SA'!$A$17:$AZ$134,COLUMN('[1]0101L SA'!$K$22),FALSE)</f>
        <v>9637.4</v>
      </c>
      <c r="E82" s="95">
        <f>VLOOKUP($A82,'[1]0101L SA'!$A$17:$AZ$134,COLUMN('[1]0101L SA'!$Q$22),FALSE)</f>
        <v>2014.1</v>
      </c>
      <c r="F82" s="95">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27282.5</v>
      </c>
      <c r="G82" s="95">
        <f>VLOOKUP($A82,'[1]0101L SA'!$A$17:$AZ$134,COLUMN('[1]0101L SA'!$AU$22),FALSE)</f>
        <v>4865.8</v>
      </c>
      <c r="H82" s="96">
        <f>VLOOKUP($A82,'[1]0101L SA'!$A$17:$AZ$134,COLUMN('[1]0101L SA'!$B$22),FALSE)</f>
        <v>42306.5</v>
      </c>
      <c r="I82" s="4"/>
      <c r="J82" s="99" t="s">
        <v>247</v>
      </c>
      <c r="K82" s="95">
        <f t="shared" si="2"/>
        <v>124.8569013662576</v>
      </c>
      <c r="L82" s="95">
        <f t="shared" si="2"/>
        <v>190.53587845118176</v>
      </c>
      <c r="M82" s="95">
        <f t="shared" si="4"/>
        <v>192.98615436209454</v>
      </c>
      <c r="N82" s="95">
        <f t="shared" si="4"/>
        <v>276.3358469353131</v>
      </c>
      <c r="O82" s="95">
        <f t="shared" si="4"/>
        <v>245.90582319422859</v>
      </c>
      <c r="P82" s="95">
        <f t="shared" si="3"/>
        <v>208.50809015234026</v>
      </c>
      <c r="Q82"/>
    </row>
    <row r="83" spans="1:17" x14ac:dyDescent="0.3">
      <c r="A83" s="92" t="s">
        <v>248</v>
      </c>
      <c r="B83" s="99" t="s">
        <v>144</v>
      </c>
      <c r="C83" s="94">
        <f>VLOOKUP($A83,'[1]0101L SA'!$A$17:$AZ$134,COLUMN('[1]0101L SA'!$H$22),FALSE)</f>
        <v>3045.5</v>
      </c>
      <c r="D83" s="95">
        <f>VLOOKUP($A83,'[1]0101L SA'!$A$17:$AZ$134,COLUMN('[1]0101L SA'!$K$22),FALSE)</f>
        <v>9568.7999999999993</v>
      </c>
      <c r="E83" s="95">
        <f>VLOOKUP($A83,'[1]0101L SA'!$A$17:$AZ$134,COLUMN('[1]0101L SA'!$Q$22),FALSE)</f>
        <v>2335.4</v>
      </c>
      <c r="F83" s="95">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27065.4</v>
      </c>
      <c r="G83" s="95">
        <f>VLOOKUP($A83,'[1]0101L SA'!$A$17:$AZ$134,COLUMN('[1]0101L SA'!$AU$22),FALSE)</f>
        <v>5052.6000000000004</v>
      </c>
      <c r="H83" s="96">
        <f>VLOOKUP($A83,'[1]0101L SA'!$A$17:$AZ$134,COLUMN('[1]0101L SA'!$B$22),FALSE)</f>
        <v>42675</v>
      </c>
      <c r="I83" s="4"/>
      <c r="J83" s="99" t="s">
        <v>248</v>
      </c>
      <c r="K83" s="95">
        <f t="shared" si="2"/>
        <v>130.33477056073266</v>
      </c>
      <c r="L83" s="95">
        <f t="shared" si="2"/>
        <v>189.17962455887147</v>
      </c>
      <c r="M83" s="95">
        <f t="shared" si="4"/>
        <v>223.77233746945814</v>
      </c>
      <c r="N83" s="95">
        <f t="shared" si="4"/>
        <v>274.13690943436359</v>
      </c>
      <c r="O83" s="95">
        <f t="shared" si="4"/>
        <v>255.34624568851157</v>
      </c>
      <c r="P83" s="95">
        <f t="shared" si="3"/>
        <v>210.32424680016359</v>
      </c>
      <c r="Q83"/>
    </row>
    <row r="84" spans="1:17" x14ac:dyDescent="0.3">
      <c r="A84" s="92" t="s">
        <v>249</v>
      </c>
      <c r="B84" s="99" t="s">
        <v>145</v>
      </c>
      <c r="C84" s="94">
        <f>VLOOKUP($A84,'[1]0101L SA'!$A$17:$AZ$134,COLUMN('[1]0101L SA'!$H$22),FALSE)</f>
        <v>2919</v>
      </c>
      <c r="D84" s="95">
        <f>VLOOKUP($A84,'[1]0101L SA'!$A$17:$AZ$134,COLUMN('[1]0101L SA'!$K$22),FALSE)</f>
        <v>9733.4</v>
      </c>
      <c r="E84" s="95">
        <f>VLOOKUP($A84,'[1]0101L SA'!$A$17:$AZ$134,COLUMN('[1]0101L SA'!$Q$22),FALSE)</f>
        <v>2318.8000000000002</v>
      </c>
      <c r="F84" s="95">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27457.1</v>
      </c>
      <c r="G84" s="95">
        <f>VLOOKUP($A84,'[1]0101L SA'!$A$17:$AZ$134,COLUMN('[1]0101L SA'!$AU$22),FALSE)</f>
        <v>5204.5999999999995</v>
      </c>
      <c r="H84" s="96">
        <f>VLOOKUP($A84,'[1]0101L SA'!$A$17:$AZ$134,COLUMN('[1]0101L SA'!$B$22),FALSE)</f>
        <v>42908.3</v>
      </c>
      <c r="I84" s="4"/>
      <c r="J84" s="99" t="s">
        <v>249</v>
      </c>
      <c r="K84" s="95">
        <f t="shared" si="2"/>
        <v>124.92109514588034</v>
      </c>
      <c r="L84" s="95">
        <f t="shared" si="2"/>
        <v>192.43384308182004</v>
      </c>
      <c r="M84" s="95">
        <f t="shared" si="4"/>
        <v>222.1817659176927</v>
      </c>
      <c r="N84" s="95">
        <f t="shared" si="4"/>
        <v>278.10431532621959</v>
      </c>
      <c r="O84" s="95">
        <f t="shared" si="4"/>
        <v>263.02795992368817</v>
      </c>
      <c r="P84" s="95">
        <f t="shared" si="3"/>
        <v>211.47406863445718</v>
      </c>
      <c r="Q84"/>
    </row>
    <row r="85" spans="1:17" x14ac:dyDescent="0.3">
      <c r="A85" s="92" t="s">
        <v>250</v>
      </c>
      <c r="B85" s="99" t="s">
        <v>146</v>
      </c>
      <c r="C85" s="94">
        <f>VLOOKUP($A85,'[1]0101L SA'!$A$17:$AZ$134,COLUMN('[1]0101L SA'!$H$22),FALSE)</f>
        <v>3038.6</v>
      </c>
      <c r="D85" s="95">
        <f>VLOOKUP($A85,'[1]0101L SA'!$A$17:$AZ$134,COLUMN('[1]0101L SA'!$K$22),FALSE)</f>
        <v>9730.2000000000007</v>
      </c>
      <c r="E85" s="95">
        <f>VLOOKUP($A85,'[1]0101L SA'!$A$17:$AZ$134,COLUMN('[1]0101L SA'!$Q$22),FALSE)</f>
        <v>2296.3000000000002</v>
      </c>
      <c r="F85" s="95">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27445.299999999996</v>
      </c>
      <c r="G85" s="95">
        <f>VLOOKUP($A85,'[1]0101L SA'!$A$17:$AZ$134,COLUMN('[1]0101L SA'!$AU$22),FALSE)</f>
        <v>5201.7999999999993</v>
      </c>
      <c r="H85" s="96">
        <f>VLOOKUP($A85,'[1]0101L SA'!$A$17:$AZ$134,COLUMN('[1]0101L SA'!$B$22),FALSE)</f>
        <v>43154.2</v>
      </c>
      <c r="I85" s="4"/>
      <c r="J85" s="99" t="s">
        <v>250</v>
      </c>
      <c r="K85" s="95">
        <f t="shared" si="2"/>
        <v>130.039479174468</v>
      </c>
      <c r="L85" s="95">
        <f t="shared" si="2"/>
        <v>192.37057759413213</v>
      </c>
      <c r="M85" s="95">
        <f t="shared" si="4"/>
        <v>220.02587074210703</v>
      </c>
      <c r="N85" s="95">
        <f t="shared" si="4"/>
        <v>277.98479684390173</v>
      </c>
      <c r="O85" s="95">
        <f t="shared" si="4"/>
        <v>262.88645466146124</v>
      </c>
      <c r="P85" s="95">
        <f t="shared" si="3"/>
        <v>212.68598971912405</v>
      </c>
      <c r="Q85"/>
    </row>
    <row r="86" spans="1:17" x14ac:dyDescent="0.3">
      <c r="A86" s="92" t="s">
        <v>251</v>
      </c>
      <c r="B86" s="99" t="s">
        <v>147</v>
      </c>
      <c r="C86" s="94">
        <f>VLOOKUP($A86,'[1]0101L SA'!$A$17:$AZ$134,COLUMN('[1]0101L SA'!$H$22),FALSE)</f>
        <v>2995.4</v>
      </c>
      <c r="D86" s="95">
        <f>VLOOKUP($A86,'[1]0101L SA'!$A$17:$AZ$134,COLUMN('[1]0101L SA'!$K$22),FALSE)</f>
        <v>9591.4</v>
      </c>
      <c r="E86" s="95">
        <f>VLOOKUP($A86,'[1]0101L SA'!$A$17:$AZ$134,COLUMN('[1]0101L SA'!$Q$22),FALSE)</f>
        <v>2400</v>
      </c>
      <c r="F86" s="95">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26881.999999999996</v>
      </c>
      <c r="G86" s="95">
        <f>VLOOKUP($A86,'[1]0101L SA'!$A$17:$AZ$134,COLUMN('[1]0101L SA'!$AU$22),FALSE)</f>
        <v>5137.7</v>
      </c>
      <c r="H86" s="96">
        <f>VLOOKUP($A86,'[1]0101L SA'!$A$17:$AZ$134,COLUMN('[1]0101L SA'!$B$22),FALSE)</f>
        <v>43445.4</v>
      </c>
      <c r="I86" s="4"/>
      <c r="J86" s="99" t="s">
        <v>251</v>
      </c>
      <c r="K86" s="95">
        <f t="shared" ref="K86:L96" si="5">C86/(SUM(C$6:C$9)/4)*100</f>
        <v>128.19069832133266</v>
      </c>
      <c r="L86" s="95">
        <f t="shared" si="5"/>
        <v>189.62643706566757</v>
      </c>
      <c r="M86" s="95">
        <f t="shared" si="4"/>
        <v>229.96215206247302</v>
      </c>
      <c r="N86" s="95">
        <f t="shared" si="4"/>
        <v>272.27930861596576</v>
      </c>
      <c r="O86" s="95">
        <f t="shared" si="4"/>
        <v>259.64699490833738</v>
      </c>
      <c r="P86" s="95">
        <f t="shared" si="3"/>
        <v>214.12117239441892</v>
      </c>
      <c r="Q86"/>
    </row>
    <row r="87" spans="1:17" x14ac:dyDescent="0.3">
      <c r="A87" s="92" t="s">
        <v>252</v>
      </c>
      <c r="B87" s="99" t="s">
        <v>148</v>
      </c>
      <c r="C87" s="94">
        <f>VLOOKUP($A87,'[1]0101L SA'!$A$17:$AZ$134,COLUMN('[1]0101L SA'!$H$22),FALSE)</f>
        <v>2591.5</v>
      </c>
      <c r="D87" s="95">
        <f>VLOOKUP($A87,'[1]0101L SA'!$A$17:$AZ$134,COLUMN('[1]0101L SA'!$K$22),FALSE)</f>
        <v>8202</v>
      </c>
      <c r="E87" s="95">
        <f>VLOOKUP($A87,'[1]0101L SA'!$A$17:$AZ$134,COLUMN('[1]0101L SA'!$Q$22),FALSE)</f>
        <v>2282.6999999999998</v>
      </c>
      <c r="F87" s="95">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25416.200000000004</v>
      </c>
      <c r="G87" s="95">
        <f>VLOOKUP($A87,'[1]0101L SA'!$A$17:$AZ$134,COLUMN('[1]0101L SA'!$AU$22),FALSE)</f>
        <v>4460.2000000000007</v>
      </c>
      <c r="H87" s="96">
        <f>VLOOKUP($A87,'[1]0101L SA'!$A$17:$AZ$134,COLUMN('[1]0101L SA'!$B$22),FALSE)</f>
        <v>39284.1</v>
      </c>
      <c r="I87" s="4"/>
      <c r="J87" s="99" t="s">
        <v>252</v>
      </c>
      <c r="K87" s="95">
        <f t="shared" si="5"/>
        <v>110.90545326157894</v>
      </c>
      <c r="L87" s="95">
        <f t="shared" si="5"/>
        <v>162.15735313015884</v>
      </c>
      <c r="M87" s="95">
        <f t="shared" si="4"/>
        <v>218.72275188041965</v>
      </c>
      <c r="N87" s="95">
        <f t="shared" si="4"/>
        <v>257.43268222770303</v>
      </c>
      <c r="O87" s="95">
        <f t="shared" si="4"/>
        <v>225.40777520878345</v>
      </c>
      <c r="P87" s="95">
        <f t="shared" si="3"/>
        <v>193.61215568183496</v>
      </c>
      <c r="Q87"/>
    </row>
    <row r="88" spans="1:17" x14ac:dyDescent="0.3">
      <c r="A88" s="92" t="s">
        <v>253</v>
      </c>
      <c r="B88" s="99" t="s">
        <v>149</v>
      </c>
      <c r="C88" s="94">
        <f>VLOOKUP($A88,'[1]0101L SA'!$A$17:$AZ$134,COLUMN('[1]0101L SA'!$H$22),FALSE)</f>
        <v>2328.5</v>
      </c>
      <c r="D88" s="95">
        <f>VLOOKUP($A88,'[1]0101L SA'!$A$17:$AZ$134,COLUMN('[1]0101L SA'!$K$22),FALSE)</f>
        <v>9049.9</v>
      </c>
      <c r="E88" s="95">
        <f>VLOOKUP($A88,'[1]0101L SA'!$A$17:$AZ$134,COLUMN('[1]0101L SA'!$Q$22),FALSE)</f>
        <v>2393.1</v>
      </c>
      <c r="F88" s="95">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26528.600000000002</v>
      </c>
      <c r="G88" s="95">
        <f>VLOOKUP($A88,'[1]0101L SA'!$A$17:$AZ$134,COLUMN('[1]0101L SA'!$AU$22),FALSE)</f>
        <v>4764.5</v>
      </c>
      <c r="H88" s="96">
        <f>VLOOKUP($A88,'[1]0101L SA'!$A$17:$AZ$134,COLUMN('[1]0101L SA'!$B$22),FALSE)</f>
        <v>40722</v>
      </c>
      <c r="I88" s="4"/>
      <c r="J88" s="99" t="s">
        <v>253</v>
      </c>
      <c r="K88" s="95">
        <f t="shared" si="5"/>
        <v>99.650143901055969</v>
      </c>
      <c r="L88" s="95">
        <f t="shared" si="5"/>
        <v>178.92073032097349</v>
      </c>
      <c r="M88" s="95">
        <f t="shared" si="4"/>
        <v>229.3010108752934</v>
      </c>
      <c r="N88" s="95">
        <f t="shared" si="4"/>
        <v>268.69983135739568</v>
      </c>
      <c r="O88" s="95">
        <f t="shared" si="4"/>
        <v>240.78636495723256</v>
      </c>
      <c r="P88" s="95">
        <f t="shared" si="3"/>
        <v>200.69886299229674</v>
      </c>
      <c r="Q88"/>
    </row>
    <row r="89" spans="1:17" x14ac:dyDescent="0.3">
      <c r="A89" s="92" t="s">
        <v>254</v>
      </c>
      <c r="B89" s="99" t="s">
        <v>150</v>
      </c>
      <c r="C89" s="94">
        <f>VLOOKUP($A89,'[1]0101L SA'!$A$17:$AZ$134,COLUMN('[1]0101L SA'!$H$22),FALSE)</f>
        <v>2772.1</v>
      </c>
      <c r="D89" s="95">
        <f>VLOOKUP($A89,'[1]0101L SA'!$A$17:$AZ$134,COLUMN('[1]0101L SA'!$K$22),FALSE)</f>
        <v>9543.4</v>
      </c>
      <c r="E89" s="95">
        <f>VLOOKUP($A89,'[1]0101L SA'!$A$17:$AZ$134,COLUMN('[1]0101L SA'!$Q$22),FALSE)</f>
        <v>2384.3000000000002</v>
      </c>
      <c r="F89" s="95">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27903.000000000004</v>
      </c>
      <c r="G89" s="95">
        <f>VLOOKUP($A89,'[1]0101L SA'!$A$17:$AZ$134,COLUMN('[1]0101L SA'!$AU$22),FALSE)</f>
        <v>4852.1000000000004</v>
      </c>
      <c r="H89" s="96">
        <f>VLOOKUP($A89,'[1]0101L SA'!$A$17:$AZ$134,COLUMN('[1]0101L SA'!$B$22),FALSE)</f>
        <v>42148</v>
      </c>
      <c r="I89" s="4"/>
      <c r="J89" s="99" t="s">
        <v>254</v>
      </c>
      <c r="K89" s="95">
        <f t="shared" si="5"/>
        <v>118.63438432815857</v>
      </c>
      <c r="L89" s="95">
        <f t="shared" si="5"/>
        <v>188.67745475034846</v>
      </c>
      <c r="M89" s="95">
        <f t="shared" si="4"/>
        <v>228.45781631773104</v>
      </c>
      <c r="N89" s="95">
        <f t="shared" si="4"/>
        <v>282.62069594194242</v>
      </c>
      <c r="O89" s="95">
        <f t="shared" si="4"/>
        <v>245.21345816118964</v>
      </c>
      <c r="P89" s="95">
        <f t="shared" si="3"/>
        <v>207.7269210107392</v>
      </c>
      <c r="Q89"/>
    </row>
    <row r="90" spans="1:17" x14ac:dyDescent="0.3">
      <c r="A90" s="92" t="s">
        <v>255</v>
      </c>
      <c r="B90" s="99" t="s">
        <v>151</v>
      </c>
      <c r="C90" s="94">
        <f>VLOOKUP($A90,'[1]0101L SA'!$A$17:$AZ$134,COLUMN('[1]0101L SA'!$H$22),FALSE)</f>
        <v>2354.3000000000002</v>
      </c>
      <c r="D90" s="95">
        <f>VLOOKUP($A90,'[1]0101L SA'!$A$17:$AZ$134,COLUMN('[1]0101L SA'!$K$22),FALSE)</f>
        <v>9620.2000000000007</v>
      </c>
      <c r="E90" s="95">
        <f>VLOOKUP($A90,'[1]0101L SA'!$A$17:$AZ$134,COLUMN('[1]0101L SA'!$Q$22),FALSE)</f>
        <v>2232.9</v>
      </c>
      <c r="F90" s="95">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28322.300000000003</v>
      </c>
      <c r="G90" s="95">
        <f>VLOOKUP($A90,'[1]0101L SA'!$A$17:$AZ$134,COLUMN('[1]0101L SA'!$AU$22),FALSE)</f>
        <v>5001.6000000000004</v>
      </c>
      <c r="H90" s="96">
        <f>VLOOKUP($A90,'[1]0101L SA'!$A$17:$AZ$134,COLUMN('[1]0101L SA'!$B$22),FALSE)</f>
        <v>43003.6</v>
      </c>
      <c r="I90" s="4"/>
      <c r="J90" s="99" t="s">
        <v>255</v>
      </c>
      <c r="K90" s="95">
        <f t="shared" si="5"/>
        <v>100.75427691056737</v>
      </c>
      <c r="L90" s="95">
        <f t="shared" si="5"/>
        <v>190.19582645485909</v>
      </c>
      <c r="M90" s="95">
        <f t="shared" si="4"/>
        <v>213.95103722512334</v>
      </c>
      <c r="N90" s="95">
        <f t="shared" si="4"/>
        <v>286.86765353820289</v>
      </c>
      <c r="O90" s="95">
        <f t="shared" si="4"/>
        <v>252.76882841223514</v>
      </c>
      <c r="P90" s="95">
        <f t="shared" si="3"/>
        <v>211.9437558218047</v>
      </c>
      <c r="Q90"/>
    </row>
    <row r="91" spans="1:17" x14ac:dyDescent="0.3">
      <c r="A91" s="92" t="s">
        <v>256</v>
      </c>
      <c r="B91" s="99" t="s">
        <v>152</v>
      </c>
      <c r="C91" s="94">
        <f>VLOOKUP($A91,'[1]0101L SA'!$A$17:$AZ$134,COLUMN('[1]0101L SA'!$H$22),FALSE)</f>
        <v>2460.6</v>
      </c>
      <c r="D91" s="95">
        <f>VLOOKUP($A91,'[1]0101L SA'!$A$17:$AZ$134,COLUMN('[1]0101L SA'!$K$22),FALSE)</f>
        <v>9664.7000000000007</v>
      </c>
      <c r="E91" s="95">
        <f>VLOOKUP($A91,'[1]0101L SA'!$A$17:$AZ$134,COLUMN('[1]0101L SA'!$Q$22),FALSE)</f>
        <v>2268.1999999999998</v>
      </c>
      <c r="F91" s="95">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28704.199999999997</v>
      </c>
      <c r="G91" s="95">
        <f>VLOOKUP($A91,'[1]0101L SA'!$A$17:$AZ$134,COLUMN('[1]0101L SA'!$AU$22),FALSE)</f>
        <v>5093.3</v>
      </c>
      <c r="H91" s="96">
        <f>VLOOKUP($A91,'[1]0101L SA'!$A$17:$AZ$134,COLUMN('[1]0101L SA'!$B$22),FALSE)</f>
        <v>43789.7</v>
      </c>
      <c r="I91" s="4"/>
      <c r="J91" s="99" t="s">
        <v>256</v>
      </c>
      <c r="K91" s="95">
        <f t="shared" si="5"/>
        <v>105.30347609316657</v>
      </c>
      <c r="L91" s="95">
        <f t="shared" si="5"/>
        <v>191.07561214301955</v>
      </c>
      <c r="M91" s="95">
        <f t="shared" si="4"/>
        <v>217.33339721170887</v>
      </c>
      <c r="N91" s="95">
        <f t="shared" si="4"/>
        <v>290.73579831762538</v>
      </c>
      <c r="O91" s="95">
        <f t="shared" si="4"/>
        <v>257.40312575016742</v>
      </c>
      <c r="P91" s="95">
        <f t="shared" si="3"/>
        <v>215.81805905342995</v>
      </c>
      <c r="Q91"/>
    </row>
    <row r="92" spans="1:17" x14ac:dyDescent="0.3">
      <c r="A92" s="92" t="s">
        <v>257</v>
      </c>
      <c r="B92" s="99" t="s">
        <v>153</v>
      </c>
      <c r="C92" s="94">
        <f>VLOOKUP($A92,'[1]0101L SA'!$A$17:$AZ$134,COLUMN('[1]0101L SA'!$H$22),FALSE)</f>
        <v>2726.9</v>
      </c>
      <c r="D92" s="95">
        <f>VLOOKUP($A92,'[1]0101L SA'!$A$17:$AZ$134,COLUMN('[1]0101L SA'!$K$22),FALSE)</f>
        <v>9564.7999999999993</v>
      </c>
      <c r="E92" s="95">
        <f>VLOOKUP($A92,'[1]0101L SA'!$A$17:$AZ$134,COLUMN('[1]0101L SA'!$Q$22),FALSE)</f>
        <v>2123.8000000000002</v>
      </c>
      <c r="F92" s="95">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28787.100000000002</v>
      </c>
      <c r="G92" s="95">
        <f>VLOOKUP($A92,'[1]0101L SA'!$A$17:$AZ$134,COLUMN('[1]0101L SA'!$AU$22),FALSE)</f>
        <v>5080.9000000000005</v>
      </c>
      <c r="H92" s="96">
        <f>VLOOKUP($A92,'[1]0101L SA'!$A$17:$AZ$134,COLUMN('[1]0101L SA'!$B$22),FALSE)</f>
        <v>44155.8</v>
      </c>
      <c r="I92"/>
      <c r="J92" s="99" t="s">
        <v>257</v>
      </c>
      <c r="K92" s="95">
        <f t="shared" si="5"/>
        <v>116.7000117688596</v>
      </c>
      <c r="L92" s="95">
        <f t="shared" si="5"/>
        <v>189.10054269926155</v>
      </c>
      <c r="M92" s="95">
        <f t="shared" si="4"/>
        <v>203.49734106261675</v>
      </c>
      <c r="N92" s="95">
        <f t="shared" si="4"/>
        <v>291.57546629933302</v>
      </c>
      <c r="O92" s="95">
        <f t="shared" si="4"/>
        <v>256.77645958887666</v>
      </c>
      <c r="P92" s="95">
        <f t="shared" si="3"/>
        <v>217.62238727261075</v>
      </c>
    </row>
    <row r="93" spans="1:17" x14ac:dyDescent="0.3">
      <c r="A93" s="92" t="s">
        <v>258</v>
      </c>
      <c r="B93" s="99" t="s">
        <v>154</v>
      </c>
      <c r="C93" s="94">
        <f>VLOOKUP($A93,'[1]0101L SA'!$A$17:$AZ$134,COLUMN('[1]0101L SA'!$H$22),FALSE)</f>
        <v>2424.1999999999998</v>
      </c>
      <c r="D93" s="95">
        <f>VLOOKUP($A93,'[1]0101L SA'!$A$17:$AZ$134,COLUMN('[1]0101L SA'!$K$22),FALSE)</f>
        <v>9597</v>
      </c>
      <c r="E93" s="95">
        <f>VLOOKUP($A93,'[1]0101L SA'!$A$17:$AZ$134,COLUMN('[1]0101L SA'!$Q$22),FALSE)</f>
        <v>2172.1</v>
      </c>
      <c r="F93" s="95">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28959.300000000003</v>
      </c>
      <c r="G93" s="95">
        <f>VLOOKUP($A93,'[1]0101L SA'!$A$17:$AZ$134,COLUMN('[1]0101L SA'!$AU$22),FALSE)</f>
        <v>5336.7</v>
      </c>
      <c r="H93" s="96">
        <f>VLOOKUP($A93,'[1]0101L SA'!$A$17:$AZ$134,COLUMN('[1]0101L SA'!$B$22),FALSE)</f>
        <v>44416</v>
      </c>
      <c r="I93" s="4"/>
      <c r="J93" s="99" t="s">
        <v>258</v>
      </c>
      <c r="K93" s="95">
        <f t="shared" si="5"/>
        <v>103.74570704098771</v>
      </c>
      <c r="L93" s="95">
        <f t="shared" si="5"/>
        <v>189.73715166912149</v>
      </c>
      <c r="M93" s="95">
        <f t="shared" si="4"/>
        <v>208.12532937287403</v>
      </c>
      <c r="N93" s="95">
        <f t="shared" si="4"/>
        <v>293.31962584637824</v>
      </c>
      <c r="O93" s="95">
        <f t="shared" si="4"/>
        <v>269.70397604518058</v>
      </c>
      <c r="P93" s="95">
        <f t="shared" si="3"/>
        <v>218.90478607793949</v>
      </c>
    </row>
    <row r="94" spans="1:17" x14ac:dyDescent="0.3">
      <c r="A94" s="92" t="s">
        <v>259</v>
      </c>
      <c r="B94" s="99" t="s">
        <v>155</v>
      </c>
      <c r="C94" s="94">
        <f>VLOOKUP($A94,'[1]0101L SA'!$A$17:$AZ$134,COLUMN('[1]0101L SA'!$H$22),FALSE)</f>
        <v>2395.6</v>
      </c>
      <c r="D94" s="95">
        <f>VLOOKUP($A94,'[1]0101L SA'!$A$17:$AZ$134,COLUMN('[1]0101L SA'!$K$22),FALSE)</f>
        <v>9570.2000000000007</v>
      </c>
      <c r="E94" s="95">
        <f>VLOOKUP($A94,'[1]0101L SA'!$A$17:$AZ$134,COLUMN('[1]0101L SA'!$Q$22),FALSE)</f>
        <v>2307.1999999999998</v>
      </c>
      <c r="F94" s="95">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31229.799999999996</v>
      </c>
      <c r="G94" s="95">
        <f>VLOOKUP($A94,'[1]0101L SA'!$A$17:$AZ$134,COLUMN('[1]0101L SA'!$AU$22),FALSE)</f>
        <v>5283.5</v>
      </c>
      <c r="H94" s="96">
        <f>VLOOKUP($A94,'[1]0101L SA'!$A$17:$AZ$134,COLUMN('[1]0101L SA'!$B$22),FALSE)</f>
        <v>45119</v>
      </c>
      <c r="I94" s="4"/>
      <c r="J94" s="99" t="s">
        <v>259</v>
      </c>
      <c r="K94" s="95">
        <f t="shared" si="5"/>
        <v>102.52174564284719</v>
      </c>
      <c r="L94" s="95">
        <f t="shared" si="5"/>
        <v>189.20730320973499</v>
      </c>
      <c r="M94" s="95">
        <f t="shared" si="4"/>
        <v>221.07028218272404</v>
      </c>
      <c r="N94" s="95">
        <f t="shared" si="4"/>
        <v>316.31680500762178</v>
      </c>
      <c r="O94" s="95">
        <f t="shared" si="4"/>
        <v>267.01537606286877</v>
      </c>
      <c r="P94" s="95">
        <f t="shared" si="3"/>
        <v>222.36952996781679</v>
      </c>
    </row>
    <row r="95" spans="1:17" x14ac:dyDescent="0.3">
      <c r="A95" s="92" t="s">
        <v>260</v>
      </c>
      <c r="B95" s="99" t="s">
        <v>156</v>
      </c>
      <c r="C95" s="94">
        <f>VLOOKUP($A95,'[1]0101L SA'!$A$17:$AZ$134,COLUMN('[1]0101L SA'!$H$22),FALSE)</f>
        <v>2418.6</v>
      </c>
      <c r="D95" s="95">
        <f>VLOOKUP($A95,'[1]0101L SA'!$A$17:$AZ$134,COLUMN('[1]0101L SA'!$K$22),FALSE)</f>
        <v>9503.7999999999993</v>
      </c>
      <c r="E95" s="95">
        <f>VLOOKUP($A95,'[1]0101L SA'!$A$17:$AZ$134,COLUMN('[1]0101L SA'!$Q$22),FALSE)</f>
        <v>2320.6</v>
      </c>
      <c r="F95" s="95">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31577.1</v>
      </c>
      <c r="G95" s="95">
        <f>VLOOKUP($A95,'[1]0101L SA'!$A$17:$AZ$134,COLUMN('[1]0101L SA'!$AU$22),FALSE)</f>
        <v>5394.6</v>
      </c>
      <c r="H95" s="96">
        <f>VLOOKUP($A95,'[1]0101L SA'!$A$17:$AZ$134,COLUMN('[1]0101L SA'!$B$22),FALSE)</f>
        <v>45586.3</v>
      </c>
      <c r="I95" s="4"/>
      <c r="J95" s="99" t="s">
        <v>260</v>
      </c>
      <c r="K95" s="95">
        <f t="shared" si="5"/>
        <v>103.50605026372943</v>
      </c>
      <c r="L95" s="95">
        <f t="shared" si="5"/>
        <v>187.89454434021013</v>
      </c>
      <c r="M95" s="95">
        <f t="shared" si="4"/>
        <v>222.35423753173956</v>
      </c>
      <c r="N95" s="95">
        <f t="shared" si="4"/>
        <v>319.83449728804459</v>
      </c>
      <c r="O95" s="95">
        <f t="shared" si="4"/>
        <v>272.6301027176591</v>
      </c>
      <c r="P95" s="95">
        <f t="shared" si="3"/>
        <v>224.67262359475802</v>
      </c>
    </row>
    <row r="96" spans="1:17" x14ac:dyDescent="0.3">
      <c r="A96" s="92" t="s">
        <v>261</v>
      </c>
      <c r="B96" s="99" t="s">
        <v>157</v>
      </c>
      <c r="C96" s="94">
        <f>VLOOKUP($A96,'[1]0101L SA'!$A$17:$AZ$134,COLUMN('[1]0101L SA'!$H$22),FALSE)</f>
        <v>2285.1999999999998</v>
      </c>
      <c r="D96" s="95">
        <f>VLOOKUP($A96,'[1]0101L SA'!$A$17:$AZ$134,COLUMN('[1]0101L SA'!$K$22),FALSE)</f>
        <v>9410</v>
      </c>
      <c r="E96" s="95">
        <f>VLOOKUP($A96,'[1]0101L SA'!$A$17:$AZ$134,COLUMN('[1]0101L SA'!$Q$22),FALSE)</f>
        <v>2366</v>
      </c>
      <c r="F96" s="95">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32326.000000000004</v>
      </c>
      <c r="G96" s="95">
        <f>VLOOKUP($A96,'[1]0101L SA'!$A$17:$AZ$134,COLUMN('[1]0101L SA'!$AU$22),FALSE)</f>
        <v>5373.9</v>
      </c>
      <c r="H96" s="96">
        <f>VLOOKUP($A96,'[1]0101L SA'!$A$17:$AZ$134,COLUMN('[1]0101L SA'!$B$22),FALSE)</f>
        <v>45769</v>
      </c>
      <c r="I96" s="4"/>
      <c r="J96" s="99" t="s">
        <v>261</v>
      </c>
      <c r="K96" s="95">
        <f>C96/(SUM(C$6:C$9)/4)*100</f>
        <v>97.797083462612449</v>
      </c>
      <c r="L96" s="95">
        <f t="shared" si="5"/>
        <v>186.04007473235734</v>
      </c>
      <c r="M96" s="95">
        <f t="shared" si="4"/>
        <v>226.70435490825466</v>
      </c>
      <c r="N96" s="95">
        <f t="shared" si="4"/>
        <v>327.41986944125114</v>
      </c>
      <c r="O96" s="95">
        <f t="shared" si="4"/>
        <v>271.58397452905274</v>
      </c>
      <c r="P96" s="95">
        <f t="shared" si="3"/>
        <v>225.57306272517135</v>
      </c>
    </row>
    <row r="97" spans="1:16" customFormat="1" x14ac:dyDescent="0.3">
      <c r="A97" s="92" t="s">
        <v>262</v>
      </c>
      <c r="B97" s="99" t="s">
        <v>158</v>
      </c>
      <c r="C97" s="94">
        <f>VLOOKUP($A97,'[1]0101L SA'!$A$17:$AZ$1340,COLUMN('[1]0101L SA'!$H$22),FALSE)</f>
        <v>2131.5</v>
      </c>
      <c r="D97" s="95">
        <f>VLOOKUP($A97,'[1]0101L SA'!$A$17:$AZ$1340,COLUMN('[1]0101L SA'!$K$22),FALSE)</f>
        <v>9371.5</v>
      </c>
      <c r="E97" s="95">
        <f>VLOOKUP($A97,'[1]0101L SA'!$A$17:$AZ$1340,COLUMN('[1]0101L SA'!$Q$22),FALSE)</f>
        <v>2480.1</v>
      </c>
      <c r="F97" s="95">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32174.5</v>
      </c>
      <c r="G97" s="95">
        <f>VLOOKUP($A97,'[1]0101L SA'!$A$17:$AZ$1340,COLUMN('[1]0101L SA'!$AU$22),FALSE)</f>
        <v>5930.8</v>
      </c>
      <c r="H97" s="96">
        <f>VLOOKUP($A97,'[1]0101L SA'!$A$17:$AZ$1340,COLUMN('[1]0101L SA'!$B$22),FALSE)</f>
        <v>46178.3</v>
      </c>
      <c r="J97" s="99" t="s">
        <v>262</v>
      </c>
      <c r="K97" s="95">
        <f>C97/(SUM(C$6:C$9)/4)*100</f>
        <v>91.219360843934211</v>
      </c>
      <c r="L97" s="95">
        <f>D97/(SUM(D$6:D$9)/4)*100</f>
        <v>185.27891183361177</v>
      </c>
      <c r="M97" s="95">
        <f>E97/(SUM(E$6:E$9)/4)*100</f>
        <v>237.63713888755805</v>
      </c>
      <c r="N97" s="95">
        <f>F97/(SUM(F$6:F$9)/4)*100</f>
        <v>325.88537367250922</v>
      </c>
      <c r="O97" s="95">
        <f>G97/(SUM(G$6:G$9)/4)*100</f>
        <v>299.72836043411792</v>
      </c>
      <c r="P97" s="95">
        <f>H97/(SUM(H$6:H$9)/4)*100</f>
        <v>227.59030265991788</v>
      </c>
    </row>
    <row r="98" spans="1:16" customFormat="1" x14ac:dyDescent="0.3">
      <c r="A98" s="92" t="s">
        <v>263</v>
      </c>
      <c r="B98" s="99" t="s">
        <v>159</v>
      </c>
      <c r="C98" s="94">
        <f>VLOOKUP($A98,'[1]0101L SA'!$A$17:$AZ$1340,COLUMN('[1]0101L SA'!$H$22),FALSE)</f>
        <v>2374.4</v>
      </c>
      <c r="D98" s="95">
        <f>VLOOKUP($A98,'[1]0101L SA'!$A$17:$AZ$1340,COLUMN('[1]0101L SA'!$K$22),FALSE)</f>
        <v>9339.4</v>
      </c>
      <c r="E98" s="95">
        <f>VLOOKUP($A98,'[1]0101L SA'!$A$17:$AZ$1340,COLUMN('[1]0101L SA'!$Q$22),FALSE)</f>
        <v>2489.1</v>
      </c>
      <c r="F98" s="95">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32335.600000000006</v>
      </c>
      <c r="G98" s="95">
        <f>VLOOKUP($A98,'[1]0101L SA'!$A$17:$AZ$1340,COLUMN('[1]0101L SA'!$AU$22),FALSE)</f>
        <v>5443</v>
      </c>
      <c r="H98" s="96">
        <f>VLOOKUP($A98,'[1]0101L SA'!$A$17:$AZ$1340,COLUMN('[1]0101L SA'!$B$22),FALSE)</f>
        <v>46427</v>
      </c>
      <c r="J98" s="99" t="s">
        <v>263</v>
      </c>
      <c r="K98" s="95">
        <f t="shared" ref="K98" si="6">C98/(SUM(C$6:C$9)/4)*100</f>
        <v>101.61447355751227</v>
      </c>
      <c r="L98" s="95">
        <f t="shared" ref="L98:L99" si="7">D98/(SUM(D$6:D$9)/4)*100</f>
        <v>184.64427991024209</v>
      </c>
      <c r="M98" s="95">
        <f t="shared" ref="M98:P99" si="8">E98/(SUM(E$6:E$9)/4)*100</f>
        <v>238.4994969577923</v>
      </c>
      <c r="N98" s="95">
        <f t="shared" si="8"/>
        <v>327.51710481669619</v>
      </c>
      <c r="O98" s="95">
        <f t="shared" si="8"/>
        <v>275.07612225043903</v>
      </c>
      <c r="P98" s="95">
        <f t="shared" si="8"/>
        <v>228.81602357800105</v>
      </c>
    </row>
    <row r="99" spans="1:16" customFormat="1" x14ac:dyDescent="0.3">
      <c r="A99" s="92" t="s">
        <v>264</v>
      </c>
      <c r="B99" s="99" t="s">
        <v>160</v>
      </c>
      <c r="C99" s="94">
        <f>VLOOKUP($A99,'[1]0101L SA'!$A$17:$AZ$1340,COLUMN('[1]0101L SA'!$H$22),FALSE)</f>
        <v>2339.1999999999998</v>
      </c>
      <c r="D99" s="95">
        <f>VLOOKUP($A99,'[1]0101L SA'!$A$17:$AZ$1340,COLUMN('[1]0101L SA'!$K$22),FALSE)</f>
        <v>9194.7999999999993</v>
      </c>
      <c r="E99" s="95">
        <f>VLOOKUP($A99,'[1]0101L SA'!$A$17:$AZ$1340,COLUMN('[1]0101L SA'!$Q$22),FALSE)</f>
        <v>2440.5</v>
      </c>
      <c r="F99" s="95">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32801.599999999999</v>
      </c>
      <c r="G99" s="95">
        <f>VLOOKUP($A99,'[1]0101L SA'!$A$17:$AZ$1340,COLUMN('[1]0101L SA'!$AU$22),FALSE)</f>
        <v>5572.3</v>
      </c>
      <c r="H99" s="96">
        <f>VLOOKUP($A99,'[1]0101L SA'!$A$17:$AZ$1340,COLUMN('[1]0101L SA'!$B$22),FALSE)</f>
        <v>46831.199999999997</v>
      </c>
      <c r="J99" s="99" t="s">
        <v>264</v>
      </c>
      <c r="K99" s="95">
        <f>C99/(SUM(C$6:C$9)/4)*100</f>
        <v>100.10805952903161</v>
      </c>
      <c r="L99" s="95">
        <f t="shared" si="7"/>
        <v>181.78547068534314</v>
      </c>
      <c r="M99" s="95">
        <f t="shared" si="8"/>
        <v>233.84276337852725</v>
      </c>
      <c r="N99" s="95">
        <f t="shared" si="8"/>
        <v>332.23707199975689</v>
      </c>
      <c r="O99" s="95">
        <f t="shared" si="8"/>
        <v>281.61063310970451</v>
      </c>
      <c r="P99" s="95">
        <f t="shared" si="8"/>
        <v>230.80812810188215</v>
      </c>
    </row>
    <row r="100" spans="1:16" customFormat="1" ht="13.2" x14ac:dyDescent="0.25">
      <c r="H100" s="101">
        <f>H99-'[1]0101L SA'!$B$136</f>
        <v>0</v>
      </c>
    </row>
    <row r="101" spans="1:16" customFormat="1" ht="13.2" x14ac:dyDescent="0.25"/>
    <row r="102" spans="1:16" customFormat="1" ht="13.2" x14ac:dyDescent="0.25"/>
    <row r="103" spans="1:16" x14ac:dyDescent="0.3">
      <c r="B103" s="4"/>
      <c r="C103" s="4"/>
      <c r="D103" s="4"/>
      <c r="E103" s="4"/>
      <c r="F103" s="4"/>
      <c r="G103" s="4"/>
      <c r="H103" s="4"/>
      <c r="I103" s="4"/>
      <c r="J103" s="4"/>
      <c r="K103" s="4"/>
    </row>
    <row r="104" spans="1:16" x14ac:dyDescent="0.3">
      <c r="B104" s="4"/>
      <c r="C104" s="4"/>
      <c r="D104" s="4"/>
      <c r="E104" s="4"/>
      <c r="F104" s="4"/>
      <c r="G104" s="4"/>
      <c r="H104" s="4"/>
      <c r="I104" s="4"/>
      <c r="J104" s="4"/>
      <c r="K104" s="4"/>
    </row>
    <row r="105" spans="1:16" x14ac:dyDescent="0.3">
      <c r="B105" s="4"/>
      <c r="C105" s="4"/>
      <c r="D105" s="4"/>
      <c r="E105" s="4"/>
      <c r="F105" s="4"/>
      <c r="G105" s="4"/>
      <c r="H105" s="4"/>
      <c r="I105" s="4"/>
      <c r="J105" s="4"/>
      <c r="K105" s="4"/>
    </row>
    <row r="106" spans="1:16" x14ac:dyDescent="0.3">
      <c r="B106" s="4"/>
      <c r="C106" s="4"/>
      <c r="D106" s="4"/>
      <c r="E106" s="4"/>
      <c r="F106" s="4"/>
      <c r="G106" s="4"/>
      <c r="H106" s="4"/>
      <c r="I106" s="4"/>
      <c r="J106" s="4"/>
      <c r="K106" s="4"/>
    </row>
    <row r="107" spans="1:16" x14ac:dyDescent="0.3">
      <c r="B107" s="4"/>
      <c r="C107" s="4"/>
      <c r="D107" s="4"/>
      <c r="E107" s="4"/>
      <c r="F107" s="4"/>
      <c r="G107" s="4"/>
      <c r="H107" s="4"/>
      <c r="I107" s="4"/>
      <c r="J107" s="4"/>
      <c r="K107" s="4"/>
    </row>
    <row r="108" spans="1:16" x14ac:dyDescent="0.3">
      <c r="B108" s="4"/>
      <c r="C108" s="4"/>
      <c r="D108" s="4"/>
      <c r="E108" s="4"/>
      <c r="F108" s="4"/>
      <c r="G108" s="4"/>
      <c r="H108" s="4"/>
      <c r="I108" s="4"/>
      <c r="J108" s="4"/>
      <c r="K108" s="4"/>
    </row>
    <row r="109" spans="1:16" x14ac:dyDescent="0.3">
      <c r="B109" s="4"/>
      <c r="C109" s="4"/>
      <c r="D109" s="4"/>
      <c r="E109" s="4"/>
      <c r="F109" s="4"/>
      <c r="G109" s="4"/>
      <c r="H109" s="4"/>
      <c r="I109" s="4"/>
      <c r="J109" s="4"/>
      <c r="K109" s="4"/>
    </row>
    <row r="110" spans="1:16" x14ac:dyDescent="0.3">
      <c r="B110" s="4"/>
      <c r="C110" s="4"/>
      <c r="D110" s="4"/>
      <c r="E110" s="4"/>
      <c r="F110" s="4"/>
      <c r="G110" s="4"/>
      <c r="H110" s="4"/>
      <c r="I110" s="4"/>
      <c r="J110" s="4"/>
      <c r="K110" s="4"/>
    </row>
    <row r="111" spans="1:16" x14ac:dyDescent="0.3">
      <c r="B111" s="4"/>
      <c r="C111" s="4"/>
      <c r="D111" s="4"/>
      <c r="E111" s="4"/>
      <c r="F111" s="4"/>
      <c r="G111" s="4"/>
      <c r="H111" s="4"/>
      <c r="I111" s="4"/>
      <c r="J111" s="4"/>
      <c r="K111" s="4"/>
    </row>
    <row r="112" spans="1:16" x14ac:dyDescent="0.3">
      <c r="B112" s="4"/>
      <c r="C112" s="4"/>
      <c r="D112" s="4"/>
      <c r="E112" s="4"/>
      <c r="F112" s="4"/>
      <c r="G112" s="4"/>
      <c r="H112" s="4"/>
      <c r="I112" s="4"/>
      <c r="J112" s="4"/>
      <c r="K112" s="4"/>
    </row>
    <row r="113" spans="2:11" x14ac:dyDescent="0.3">
      <c r="B113" s="4"/>
      <c r="C113" s="4"/>
      <c r="D113" s="4"/>
      <c r="E113" s="4"/>
      <c r="F113" s="4"/>
      <c r="G113" s="4"/>
      <c r="H113" s="4"/>
      <c r="I113" s="4"/>
      <c r="J113" s="4"/>
      <c r="K113" s="4"/>
    </row>
    <row r="114" spans="2:11" x14ac:dyDescent="0.3">
      <c r="B114" s="4"/>
      <c r="C114" s="4"/>
      <c r="D114" s="4"/>
      <c r="E114" s="4"/>
      <c r="F114" s="4"/>
      <c r="G114" s="4"/>
      <c r="H114" s="4"/>
      <c r="I114" s="4"/>
      <c r="J114" s="4"/>
      <c r="K114" s="4"/>
    </row>
    <row r="115" spans="2:11" x14ac:dyDescent="0.3">
      <c r="B115" s="4"/>
      <c r="C115" s="4"/>
      <c r="D115" s="4"/>
      <c r="E115" s="4"/>
      <c r="F115" s="4"/>
      <c r="G115" s="4"/>
      <c r="H115" s="4"/>
      <c r="I115" s="4"/>
      <c r="J115" s="4"/>
      <c r="K115" s="4"/>
    </row>
    <row r="116" spans="2:11" x14ac:dyDescent="0.3">
      <c r="B116" s="4"/>
      <c r="C116" s="4"/>
      <c r="D116" s="4"/>
      <c r="E116" s="4"/>
      <c r="F116" s="4"/>
      <c r="G116" s="4"/>
      <c r="H116" s="4"/>
      <c r="I116" s="4"/>
      <c r="J116" s="4"/>
      <c r="K116" s="4"/>
    </row>
    <row r="117" spans="2:11" x14ac:dyDescent="0.3">
      <c r="B117" s="4"/>
      <c r="C117" s="4"/>
      <c r="D117" s="4"/>
      <c r="E117" s="4"/>
      <c r="F117" s="4"/>
      <c r="G117" s="4"/>
      <c r="H117" s="4"/>
      <c r="I117" s="4"/>
      <c r="J117" s="4"/>
      <c r="K117" s="4"/>
    </row>
    <row r="118" spans="2:11" x14ac:dyDescent="0.3">
      <c r="B118" s="4"/>
      <c r="C118" s="4"/>
      <c r="D118" s="4"/>
      <c r="E118" s="4"/>
      <c r="F118" s="4"/>
      <c r="G118" s="4"/>
      <c r="H118" s="4"/>
      <c r="I118" s="4"/>
      <c r="J118" s="4"/>
      <c r="K118" s="4"/>
    </row>
    <row r="119" spans="2:11" x14ac:dyDescent="0.3">
      <c r="B119" s="4"/>
      <c r="C119" s="4"/>
      <c r="D119" s="4"/>
      <c r="E119" s="4"/>
      <c r="F119" s="4"/>
      <c r="G119" s="4"/>
      <c r="H119" s="4"/>
      <c r="I119" s="4"/>
      <c r="J119" s="4"/>
      <c r="K119" s="4"/>
    </row>
    <row r="120" spans="2:11" x14ac:dyDescent="0.3">
      <c r="B120" s="4"/>
      <c r="C120" s="4"/>
      <c r="D120" s="4"/>
      <c r="E120" s="4"/>
      <c r="F120" s="4"/>
      <c r="G120" s="4"/>
      <c r="H120" s="4"/>
      <c r="I120" s="4"/>
      <c r="J120" s="4"/>
      <c r="K120" s="4"/>
    </row>
    <row r="121" spans="2:11" x14ac:dyDescent="0.3">
      <c r="B121" s="4"/>
      <c r="C121" s="4"/>
      <c r="D121" s="4"/>
      <c r="E121" s="4"/>
      <c r="F121" s="4"/>
      <c r="G121" s="4"/>
      <c r="H121" s="4"/>
      <c r="I121" s="4"/>
      <c r="J121" s="4"/>
      <c r="K121" s="4"/>
    </row>
    <row r="122" spans="2:11" x14ac:dyDescent="0.3">
      <c r="B122" s="4"/>
      <c r="C122" s="4"/>
      <c r="D122" s="4"/>
      <c r="E122" s="4"/>
      <c r="F122" s="4"/>
      <c r="G122" s="4"/>
      <c r="H122" s="4"/>
      <c r="I122" s="4"/>
      <c r="J122" s="4"/>
      <c r="K122" s="4"/>
    </row>
    <row r="123" spans="2:11" x14ac:dyDescent="0.3">
      <c r="B123" s="4"/>
      <c r="C123" s="4"/>
      <c r="D123" s="4"/>
      <c r="E123" s="4"/>
      <c r="F123" s="4"/>
      <c r="G123" s="4"/>
      <c r="H123" s="4"/>
      <c r="I123" s="4"/>
      <c r="J123" s="4"/>
      <c r="K123" s="4"/>
    </row>
    <row r="124" spans="2:11" x14ac:dyDescent="0.3">
      <c r="B124" s="4"/>
      <c r="C124" s="4"/>
      <c r="D124" s="4"/>
      <c r="E124" s="4"/>
      <c r="F124" s="4"/>
      <c r="G124" s="4"/>
      <c r="H124" s="4"/>
      <c r="I124" s="4"/>
      <c r="J124" s="4"/>
      <c r="K124" s="4"/>
    </row>
    <row r="125" spans="2:11" x14ac:dyDescent="0.3">
      <c r="B125" s="4"/>
      <c r="C125" s="4"/>
      <c r="D125" s="4"/>
      <c r="E125" s="4"/>
      <c r="F125" s="4"/>
      <c r="G125" s="4"/>
      <c r="H125" s="4"/>
      <c r="I125" s="4"/>
      <c r="J125" s="4"/>
      <c r="K125" s="4"/>
    </row>
    <row r="126" spans="2:11" x14ac:dyDescent="0.3">
      <c r="B126" s="4"/>
      <c r="C126" s="4"/>
      <c r="D126" s="4"/>
      <c r="E126" s="4"/>
      <c r="F126" s="4"/>
      <c r="G126" s="4"/>
      <c r="H126" s="4"/>
      <c r="I126" s="4"/>
      <c r="J126" s="4"/>
      <c r="K126" s="4"/>
    </row>
    <row r="127" spans="2:11" x14ac:dyDescent="0.3">
      <c r="B127" s="4"/>
      <c r="C127" s="4"/>
      <c r="D127" s="4"/>
      <c r="E127" s="4"/>
      <c r="F127" s="4"/>
      <c r="G127" s="4"/>
      <c r="H127" s="4"/>
      <c r="I127" s="4"/>
      <c r="J127" s="4"/>
      <c r="K127" s="4"/>
    </row>
    <row r="128" spans="2:11" x14ac:dyDescent="0.3">
      <c r="B128" s="4"/>
      <c r="C128" s="4"/>
      <c r="D128" s="4"/>
      <c r="E128" s="4"/>
      <c r="F128" s="4"/>
      <c r="G128" s="4"/>
      <c r="H128" s="4"/>
      <c r="I128" s="4"/>
      <c r="J128" s="4"/>
      <c r="K128" s="4"/>
    </row>
    <row r="129" spans="2:11" x14ac:dyDescent="0.3">
      <c r="B129" s="4"/>
      <c r="C129" s="4"/>
      <c r="D129" s="4"/>
      <c r="E129" s="4"/>
      <c r="F129" s="4"/>
      <c r="G129" s="4"/>
      <c r="H129" s="4"/>
      <c r="I129" s="4"/>
      <c r="J129" s="4"/>
      <c r="K129" s="4"/>
    </row>
    <row r="130" spans="2:11" x14ac:dyDescent="0.3">
      <c r="B130" s="4"/>
      <c r="C130" s="4"/>
      <c r="D130" s="4"/>
      <c r="E130" s="4"/>
      <c r="F130" s="4"/>
      <c r="G130" s="4"/>
      <c r="H130" s="4"/>
      <c r="I130" s="4"/>
      <c r="J130" s="4"/>
      <c r="K130" s="4"/>
    </row>
    <row r="131" spans="2:11" x14ac:dyDescent="0.3">
      <c r="B131" s="4"/>
      <c r="C131" s="4"/>
      <c r="D131" s="4"/>
      <c r="E131" s="4"/>
      <c r="F131" s="4"/>
      <c r="G131" s="4"/>
      <c r="H131" s="4"/>
      <c r="I131" s="4"/>
      <c r="J131" s="4"/>
      <c r="K131" s="4"/>
    </row>
    <row r="132" spans="2:11" x14ac:dyDescent="0.3">
      <c r="B132" s="4"/>
      <c r="C132" s="4"/>
      <c r="D132" s="4"/>
      <c r="E132" s="4"/>
      <c r="F132" s="4"/>
      <c r="G132" s="4"/>
      <c r="H132" s="4"/>
      <c r="I132" s="4"/>
      <c r="J132" s="4"/>
      <c r="K132" s="4"/>
    </row>
    <row r="133" spans="2:11" x14ac:dyDescent="0.3">
      <c r="B133" s="4"/>
      <c r="C133" s="4"/>
      <c r="D133" s="4"/>
      <c r="E133" s="4"/>
      <c r="F133" s="4"/>
      <c r="G133" s="4"/>
      <c r="H133" s="4"/>
      <c r="I133" s="4"/>
      <c r="J133" s="4"/>
      <c r="K133" s="4"/>
    </row>
    <row r="134" spans="2:11" x14ac:dyDescent="0.3">
      <c r="B134" s="4"/>
      <c r="C134" s="4"/>
      <c r="D134" s="4"/>
      <c r="E134" s="4"/>
      <c r="F134" s="4"/>
      <c r="G134" s="4"/>
      <c r="H134" s="4"/>
      <c r="I134" s="4"/>
      <c r="J134" s="4"/>
      <c r="K134" s="4"/>
    </row>
    <row r="135" spans="2:11" x14ac:dyDescent="0.3">
      <c r="B135" s="4"/>
      <c r="C135" s="4"/>
      <c r="D135" s="4"/>
      <c r="E135" s="4"/>
      <c r="F135" s="4"/>
      <c r="G135" s="4"/>
    </row>
    <row r="136" spans="2:11" x14ac:dyDescent="0.3">
      <c r="B136" s="4"/>
      <c r="C136" s="4"/>
      <c r="D136" s="4"/>
      <c r="E136" s="4"/>
      <c r="F136" s="4"/>
      <c r="G136" s="4"/>
    </row>
  </sheetData>
  <mergeCells count="3">
    <mergeCell ref="B2:H2"/>
    <mergeCell ref="B4:B5"/>
    <mergeCell ref="C4:H4"/>
  </mergeCells>
  <conditionalFormatting sqref="H100">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96"/>
  <sheetViews>
    <sheetView showGridLines="0" topLeftCell="A43" workbookViewId="0">
      <selection activeCell="C60" sqref="C60"/>
    </sheetView>
  </sheetViews>
  <sheetFormatPr defaultColWidth="9.109375" defaultRowHeight="13.8" x14ac:dyDescent="0.3"/>
  <cols>
    <col min="1" max="1" width="12.88671875" style="1" customWidth="1"/>
    <col min="2" max="2" width="17.21875" style="1" customWidth="1"/>
    <col min="3" max="3" width="28.77734375" style="1" customWidth="1"/>
    <col min="4" max="4" width="14.77734375" style="105" customWidth="1"/>
    <col min="12" max="16384" width="9.109375" style="1"/>
  </cols>
  <sheetData>
    <row r="1" spans="1:15" x14ac:dyDescent="0.3">
      <c r="O1" s="106"/>
    </row>
    <row r="2" spans="1:15" ht="30.75" customHeight="1" x14ac:dyDescent="0.3">
      <c r="A2" s="201" t="s">
        <v>335</v>
      </c>
      <c r="B2" s="202"/>
      <c r="C2" s="202"/>
    </row>
    <row r="3" spans="1:15" ht="7.5" customHeight="1" thickBot="1" x14ac:dyDescent="0.35"/>
    <row r="4" spans="1:15" ht="14.4" thickBot="1" x14ac:dyDescent="0.35">
      <c r="A4" s="199" t="s">
        <v>9</v>
      </c>
      <c r="B4" s="203" t="s">
        <v>11</v>
      </c>
      <c r="C4" s="204"/>
      <c r="D4" s="205"/>
    </row>
    <row r="5" spans="1:15" ht="42" customHeight="1" thickBot="1" x14ac:dyDescent="0.35">
      <c r="A5" s="200"/>
      <c r="B5" s="112" t="s">
        <v>268</v>
      </c>
      <c r="C5" s="113" t="s">
        <v>269</v>
      </c>
      <c r="D5" s="113" t="s">
        <v>270</v>
      </c>
    </row>
    <row r="6" spans="1:15" x14ac:dyDescent="0.3">
      <c r="A6" s="99" t="s">
        <v>271</v>
      </c>
      <c r="B6" s="107">
        <v>94.60933015925292</v>
      </c>
      <c r="C6" s="107">
        <v>99.086206062950239</v>
      </c>
      <c r="D6" s="107">
        <v>74.340446732339885</v>
      </c>
      <c r="L6" s="97"/>
    </row>
    <row r="7" spans="1:15" x14ac:dyDescent="0.3">
      <c r="A7" s="99" t="s">
        <v>272</v>
      </c>
      <c r="B7" s="107">
        <v>100.96392305920064</v>
      </c>
      <c r="C7" s="107">
        <v>99.376483222779143</v>
      </c>
      <c r="D7" s="107">
        <v>75.057031440705671</v>
      </c>
      <c r="L7" s="97"/>
    </row>
    <row r="8" spans="1:15" x14ac:dyDescent="0.3">
      <c r="A8" s="99" t="s">
        <v>273</v>
      </c>
      <c r="B8" s="107">
        <v>95.626831018195588</v>
      </c>
      <c r="C8" s="107">
        <v>92.172187949321568</v>
      </c>
      <c r="D8" s="107">
        <v>71.774660623077551</v>
      </c>
      <c r="L8" s="97"/>
    </row>
    <row r="9" spans="1:15" x14ac:dyDescent="0.3">
      <c r="A9" s="99" t="s">
        <v>274</v>
      </c>
      <c r="B9" s="107">
        <v>102.87400608657187</v>
      </c>
      <c r="C9" s="107">
        <v>93.969215481161584</v>
      </c>
      <c r="D9" s="107">
        <v>73.837468738001093</v>
      </c>
      <c r="L9" s="97"/>
    </row>
    <row r="10" spans="1:15" x14ac:dyDescent="0.3">
      <c r="A10" s="99" t="s">
        <v>275</v>
      </c>
      <c r="B10" s="107">
        <v>103.22659065631856</v>
      </c>
      <c r="C10" s="107">
        <v>102.52817269122771</v>
      </c>
      <c r="D10" s="107">
        <v>76.219901605163585</v>
      </c>
      <c r="L10" s="97"/>
    </row>
    <row r="11" spans="1:15" x14ac:dyDescent="0.3">
      <c r="A11" s="99" t="s">
        <v>276</v>
      </c>
      <c r="B11" s="107">
        <v>101.65638296202096</v>
      </c>
      <c r="C11" s="107">
        <v>103.23136098212329</v>
      </c>
      <c r="D11" s="107">
        <v>77.48239506902064</v>
      </c>
      <c r="L11" s="97"/>
    </row>
    <row r="12" spans="1:15" x14ac:dyDescent="0.3">
      <c r="A12" s="99" t="s">
        <v>277</v>
      </c>
      <c r="B12" s="107">
        <v>102.0505942268487</v>
      </c>
      <c r="C12" s="107">
        <v>110.16596094319459</v>
      </c>
      <c r="D12" s="107">
        <v>79.071244589130075</v>
      </c>
      <c r="L12" s="97"/>
    </row>
    <row r="13" spans="1:15" x14ac:dyDescent="0.3">
      <c r="A13" s="99" t="s">
        <v>278</v>
      </c>
      <c r="B13" s="107">
        <v>95.481651495467091</v>
      </c>
      <c r="C13" s="107">
        <v>102.24961863144908</v>
      </c>
      <c r="D13" s="107">
        <v>75.498530191721557</v>
      </c>
      <c r="L13" s="97"/>
    </row>
    <row r="14" spans="1:15" x14ac:dyDescent="0.3">
      <c r="A14" s="99" t="s">
        <v>279</v>
      </c>
      <c r="B14" s="107">
        <v>105.4963975182353</v>
      </c>
      <c r="C14" s="107">
        <v>104.49794325907087</v>
      </c>
      <c r="D14" s="107">
        <v>79.64822953148348</v>
      </c>
      <c r="L14" s="97"/>
    </row>
    <row r="15" spans="1:15" x14ac:dyDescent="0.3">
      <c r="A15" s="99" t="s">
        <v>280</v>
      </c>
      <c r="B15" s="107">
        <v>100.03896984391403</v>
      </c>
      <c r="C15" s="107">
        <v>102.83531923765985</v>
      </c>
      <c r="D15" s="107">
        <v>79.679268322212195</v>
      </c>
      <c r="L15" s="97"/>
    </row>
    <row r="16" spans="1:15" x14ac:dyDescent="0.3">
      <c r="A16" s="99" t="s">
        <v>281</v>
      </c>
      <c r="B16" s="107">
        <v>97.60907540402556</v>
      </c>
      <c r="C16" s="107">
        <v>98.35964705264746</v>
      </c>
      <c r="D16" s="107">
        <v>77.774197098003953</v>
      </c>
      <c r="L16" s="97"/>
    </row>
    <row r="17" spans="1:12" x14ac:dyDescent="0.3">
      <c r="A17" s="99" t="s">
        <v>282</v>
      </c>
      <c r="B17" s="107">
        <v>99.054256327356455</v>
      </c>
      <c r="C17" s="107">
        <v>102.03993687607917</v>
      </c>
      <c r="D17" s="107">
        <v>77.038652550000265</v>
      </c>
      <c r="L17" s="97"/>
    </row>
    <row r="18" spans="1:12" x14ac:dyDescent="0.3">
      <c r="A18" s="99" t="s">
        <v>283</v>
      </c>
      <c r="B18" s="107">
        <v>100.13533520705606</v>
      </c>
      <c r="C18" s="107">
        <v>96.854523225087931</v>
      </c>
      <c r="D18" s="107">
        <v>77.142912969942017</v>
      </c>
      <c r="L18" s="97"/>
    </row>
    <row r="19" spans="1:12" x14ac:dyDescent="0.3">
      <c r="A19" s="99" t="s">
        <v>284</v>
      </c>
      <c r="B19" s="107">
        <v>101.6979840590094</v>
      </c>
      <c r="C19" s="107">
        <v>98.460727598017911</v>
      </c>
      <c r="D19" s="107">
        <v>78.452787334827121</v>
      </c>
      <c r="L19" s="97"/>
    </row>
    <row r="20" spans="1:12" x14ac:dyDescent="0.3">
      <c r="A20" s="99" t="s">
        <v>285</v>
      </c>
      <c r="B20" s="107">
        <v>101.08761919742979</v>
      </c>
      <c r="C20" s="107">
        <v>101.96962214970245</v>
      </c>
      <c r="D20" s="107">
        <v>79.306054910799475</v>
      </c>
      <c r="L20" s="97"/>
    </row>
    <row r="21" spans="1:12" x14ac:dyDescent="0.3">
      <c r="A21" s="99" t="s">
        <v>286</v>
      </c>
      <c r="B21" s="107">
        <v>101.01914366091982</v>
      </c>
      <c r="C21" s="107">
        <v>103.99234006611427</v>
      </c>
      <c r="D21" s="107">
        <v>80.114297542148478</v>
      </c>
      <c r="L21" s="97"/>
    </row>
    <row r="22" spans="1:12" x14ac:dyDescent="0.3">
      <c r="A22" s="99" t="s">
        <v>287</v>
      </c>
      <c r="B22" s="107">
        <v>101.07925305102192</v>
      </c>
      <c r="C22" s="107">
        <v>104.97261566234808</v>
      </c>
      <c r="D22" s="107">
        <v>80.978933542676884</v>
      </c>
      <c r="L22" s="97"/>
    </row>
    <row r="23" spans="1:12" x14ac:dyDescent="0.3">
      <c r="A23" s="99" t="s">
        <v>288</v>
      </c>
      <c r="B23" s="107">
        <v>100.29735351217953</v>
      </c>
      <c r="C23" s="107">
        <v>103.52688541078277</v>
      </c>
      <c r="D23" s="107">
        <v>81.219727245691558</v>
      </c>
      <c r="L23" s="97"/>
    </row>
    <row r="24" spans="1:12" x14ac:dyDescent="0.3">
      <c r="A24" s="99" t="s">
        <v>289</v>
      </c>
      <c r="B24" s="107">
        <v>101.99583309352518</v>
      </c>
      <c r="C24" s="107">
        <v>104.4570147055079</v>
      </c>
      <c r="D24" s="107">
        <v>82.840737440531967</v>
      </c>
      <c r="L24" s="97"/>
    </row>
    <row r="25" spans="1:12" x14ac:dyDescent="0.3">
      <c r="A25" s="99" t="s">
        <v>290</v>
      </c>
      <c r="B25" s="107">
        <v>100.12314792828889</v>
      </c>
      <c r="C25" s="107">
        <v>103.53052655655215</v>
      </c>
      <c r="D25" s="107">
        <v>82.942754092469229</v>
      </c>
      <c r="L25" s="97"/>
    </row>
    <row r="26" spans="1:12" x14ac:dyDescent="0.3">
      <c r="A26" s="99" t="s">
        <v>291</v>
      </c>
      <c r="B26" s="107">
        <v>101.18686174169842</v>
      </c>
      <c r="C26" s="107">
        <v>103.6407448661609</v>
      </c>
      <c r="D26" s="107">
        <v>83.927169908303739</v>
      </c>
      <c r="L26" s="97"/>
    </row>
    <row r="27" spans="1:12" x14ac:dyDescent="0.3">
      <c r="A27" s="99" t="s">
        <v>292</v>
      </c>
      <c r="B27" s="107">
        <v>101.13101163226952</v>
      </c>
      <c r="C27" s="107">
        <v>104.50219280575541</v>
      </c>
      <c r="D27" s="107">
        <v>84.876395962601251</v>
      </c>
      <c r="L27" s="97"/>
    </row>
    <row r="28" spans="1:12" x14ac:dyDescent="0.3">
      <c r="A28" s="99" t="s">
        <v>293</v>
      </c>
      <c r="B28" s="107">
        <v>99.943824110867851</v>
      </c>
      <c r="C28" s="107">
        <v>102.39975948234535</v>
      </c>
      <c r="D28" s="107">
        <v>84.82871589250594</v>
      </c>
      <c r="L28" s="97"/>
    </row>
    <row r="29" spans="1:12" x14ac:dyDescent="0.3">
      <c r="A29" s="99" t="s">
        <v>294</v>
      </c>
      <c r="B29" s="107">
        <v>99.853375666003345</v>
      </c>
      <c r="C29" s="107">
        <v>102.12385310759937</v>
      </c>
      <c r="D29" s="107">
        <v>84.704336352790634</v>
      </c>
      <c r="L29" s="97"/>
    </row>
    <row r="30" spans="1:12" x14ac:dyDescent="0.3">
      <c r="A30" s="99" t="s">
        <v>295</v>
      </c>
      <c r="B30" s="107">
        <v>102.53190208100816</v>
      </c>
      <c r="C30" s="107">
        <v>103.48134853409165</v>
      </c>
      <c r="D30" s="107">
        <v>86.848967207611082</v>
      </c>
      <c r="L30" s="97"/>
    </row>
    <row r="31" spans="1:12" x14ac:dyDescent="0.3">
      <c r="A31" s="99" t="s">
        <v>296</v>
      </c>
      <c r="B31" s="107">
        <v>99.904710849313545</v>
      </c>
      <c r="C31" s="107">
        <v>102.22654788807294</v>
      </c>
      <c r="D31" s="107">
        <v>86.766209564378983</v>
      </c>
      <c r="L31" s="97"/>
    </row>
    <row r="32" spans="1:12" x14ac:dyDescent="0.3">
      <c r="A32" s="99" t="s">
        <v>297</v>
      </c>
      <c r="B32" s="107">
        <v>100.35686701790196</v>
      </c>
      <c r="C32" s="107">
        <v>102.64902472334907</v>
      </c>
      <c r="D32" s="107">
        <v>87.075849548997951</v>
      </c>
      <c r="L32" s="97"/>
    </row>
    <row r="33" spans="1:12" x14ac:dyDescent="0.3">
      <c r="A33" s="99" t="s">
        <v>298</v>
      </c>
      <c r="B33" s="107">
        <v>100.28254580686389</v>
      </c>
      <c r="C33" s="107">
        <v>103.09021057316021</v>
      </c>
      <c r="D33" s="107">
        <v>87.321878710689774</v>
      </c>
      <c r="L33"/>
    </row>
    <row r="34" spans="1:12" x14ac:dyDescent="0.3">
      <c r="A34" s="99" t="s">
        <v>299</v>
      </c>
      <c r="B34" s="107">
        <v>104.68829160476581</v>
      </c>
      <c r="C34" s="107">
        <v>105.25834210656626</v>
      </c>
      <c r="D34" s="107">
        <v>91.415783019406817</v>
      </c>
      <c r="L34"/>
    </row>
    <row r="35" spans="1:12" x14ac:dyDescent="0.3">
      <c r="A35" s="99" t="s">
        <v>300</v>
      </c>
      <c r="B35" s="107">
        <v>102.97882001615855</v>
      </c>
      <c r="C35" s="107">
        <v>108.49718471574765</v>
      </c>
      <c r="D35" s="107">
        <v>94.138894661916979</v>
      </c>
      <c r="L35"/>
    </row>
    <row r="36" spans="1:12" x14ac:dyDescent="0.3">
      <c r="A36" s="99" t="s">
        <v>301</v>
      </c>
      <c r="B36" s="107">
        <v>101.45343721534968</v>
      </c>
      <c r="C36" s="107">
        <v>109.68270178898436</v>
      </c>
      <c r="D36" s="107">
        <v>95.507144391052108</v>
      </c>
      <c r="L36"/>
    </row>
    <row r="37" spans="1:12" x14ac:dyDescent="0.3">
      <c r="A37" s="99" t="s">
        <v>302</v>
      </c>
      <c r="B37" s="107">
        <v>99.963546391817161</v>
      </c>
      <c r="C37" s="107">
        <v>109.33380041806366</v>
      </c>
      <c r="D37" s="107">
        <v>95.472328590849173</v>
      </c>
      <c r="L37"/>
    </row>
    <row r="38" spans="1:12" x14ac:dyDescent="0.3">
      <c r="A38" s="99" t="s">
        <v>303</v>
      </c>
      <c r="B38" s="107">
        <v>101.86212299255777</v>
      </c>
      <c r="C38" s="107">
        <v>106.38222149497345</v>
      </c>
      <c r="D38" s="107">
        <v>97.250140773069688</v>
      </c>
      <c r="L38"/>
    </row>
    <row r="39" spans="1:12" x14ac:dyDescent="0.3">
      <c r="A39" s="99" t="s">
        <v>304</v>
      </c>
      <c r="B39" s="107">
        <v>102.12521245587456</v>
      </c>
      <c r="C39" s="107">
        <v>105.50040260703449</v>
      </c>
      <c r="D39" s="107">
        <v>99.316912878134517</v>
      </c>
      <c r="L39"/>
    </row>
    <row r="40" spans="1:12" x14ac:dyDescent="0.3">
      <c r="A40" s="99" t="s">
        <v>305</v>
      </c>
      <c r="B40" s="107">
        <v>102.45582604458833</v>
      </c>
      <c r="C40" s="107">
        <v>106.5427766059459</v>
      </c>
      <c r="D40" s="107">
        <v>101.75596349127684</v>
      </c>
      <c r="L40"/>
    </row>
    <row r="41" spans="1:12" x14ac:dyDescent="0.3">
      <c r="A41" s="99" t="s">
        <v>306</v>
      </c>
      <c r="B41" s="107">
        <v>99.511177572896131</v>
      </c>
      <c r="C41" s="107">
        <v>106.06063454759106</v>
      </c>
      <c r="D41" s="107">
        <v>101.25855752081586</v>
      </c>
      <c r="L41"/>
    </row>
    <row r="42" spans="1:12" x14ac:dyDescent="0.3">
      <c r="A42" s="99" t="s">
        <v>307</v>
      </c>
      <c r="B42" s="107">
        <v>99.984895085473894</v>
      </c>
      <c r="C42" s="107">
        <v>104.1060318241596</v>
      </c>
      <c r="D42" s="107">
        <v>101.24326250225195</v>
      </c>
      <c r="L42"/>
    </row>
    <row r="43" spans="1:12" x14ac:dyDescent="0.3">
      <c r="A43" s="99" t="s">
        <v>308</v>
      </c>
      <c r="B43" s="107">
        <v>102.44204691061525</v>
      </c>
      <c r="C43" s="107">
        <v>104.42901159609865</v>
      </c>
      <c r="D43" s="107">
        <v>103.7156704663943</v>
      </c>
      <c r="L43"/>
    </row>
    <row r="44" spans="1:12" x14ac:dyDescent="0.3">
      <c r="A44" s="99" t="s">
        <v>309</v>
      </c>
      <c r="B44" s="107">
        <v>100.38064737817716</v>
      </c>
      <c r="C44" s="107">
        <v>102.31386729064629</v>
      </c>
      <c r="D44" s="107">
        <v>104.11046144678346</v>
      </c>
      <c r="L44"/>
    </row>
    <row r="45" spans="1:12" x14ac:dyDescent="0.3">
      <c r="A45" s="99" t="s">
        <v>310</v>
      </c>
      <c r="B45" s="107">
        <v>101.99630745800093</v>
      </c>
      <c r="C45" s="107">
        <v>104.86898979513452</v>
      </c>
      <c r="D45" s="107">
        <v>106.18882635320479</v>
      </c>
      <c r="L45"/>
    </row>
    <row r="46" spans="1:12" x14ac:dyDescent="0.3">
      <c r="A46" s="99" t="s">
        <v>311</v>
      </c>
      <c r="B46" s="107">
        <v>97.319661765332526</v>
      </c>
      <c r="C46" s="107">
        <v>102.07356428998577</v>
      </c>
      <c r="D46" s="107">
        <v>103.3426066395152</v>
      </c>
      <c r="L46"/>
    </row>
    <row r="47" spans="1:12" x14ac:dyDescent="0.3">
      <c r="A47" s="99" t="s">
        <v>312</v>
      </c>
      <c r="B47" s="107">
        <v>91.783154215896971</v>
      </c>
      <c r="C47" s="107">
        <v>91.453011484322857</v>
      </c>
      <c r="D47" s="107">
        <v>94.851104022674022</v>
      </c>
      <c r="L47"/>
    </row>
    <row r="48" spans="1:12" x14ac:dyDescent="0.3">
      <c r="A48" s="99" t="s">
        <v>313</v>
      </c>
      <c r="B48" s="107">
        <v>103.7590069027294</v>
      </c>
      <c r="C48" s="107">
        <v>94.530907079407598</v>
      </c>
      <c r="D48" s="107">
        <v>98.416563570201362</v>
      </c>
      <c r="L48"/>
    </row>
    <row r="49" spans="1:12" x14ac:dyDescent="0.3">
      <c r="A49" s="99" t="s">
        <v>314</v>
      </c>
      <c r="B49" s="107">
        <v>105.05317602748914</v>
      </c>
      <c r="C49" s="107">
        <v>97.364034727829988</v>
      </c>
      <c r="D49" s="107">
        <v>103.38972576760939</v>
      </c>
      <c r="L49"/>
    </row>
    <row r="50" spans="1:12" x14ac:dyDescent="0.3">
      <c r="A50" s="99" t="s">
        <v>315</v>
      </c>
      <c r="B50" s="107">
        <v>101.21889509848565</v>
      </c>
      <c r="C50" s="107">
        <v>101.26504591893412</v>
      </c>
      <c r="D50" s="107">
        <v>104.64993806732853</v>
      </c>
      <c r="L50"/>
    </row>
    <row r="51" spans="1:12" x14ac:dyDescent="0.3">
      <c r="A51" s="99" t="s">
        <v>316</v>
      </c>
      <c r="B51" s="107">
        <v>100.9975286018948</v>
      </c>
      <c r="C51" s="107">
        <v>111.43133463807587</v>
      </c>
      <c r="D51" s="107">
        <v>105.69385113141534</v>
      </c>
      <c r="L51"/>
    </row>
    <row r="52" spans="1:12" x14ac:dyDescent="0.3">
      <c r="A52" s="99" t="s">
        <v>317</v>
      </c>
      <c r="B52" s="107">
        <v>100.16753168684065</v>
      </c>
      <c r="C52" s="107">
        <v>107.57429235738758</v>
      </c>
      <c r="D52" s="107">
        <v>105.87092182310262</v>
      </c>
    </row>
    <row r="53" spans="1:12" x14ac:dyDescent="0.3">
      <c r="A53" s="99" t="s">
        <v>318</v>
      </c>
      <c r="B53" s="107">
        <v>100.09187352043365</v>
      </c>
      <c r="C53" s="107">
        <v>102.49392614144594</v>
      </c>
      <c r="D53" s="107">
        <v>105.96818916609708</v>
      </c>
    </row>
    <row r="54" spans="1:12" x14ac:dyDescent="0.3">
      <c r="A54" s="99" t="s">
        <v>319</v>
      </c>
      <c r="B54" s="107">
        <v>103.04442970892484</v>
      </c>
      <c r="C54" s="107">
        <v>104.34245658972789</v>
      </c>
      <c r="D54" s="107">
        <v>109.19431619907942</v>
      </c>
    </row>
    <row r="55" spans="1:12" x14ac:dyDescent="0.3">
      <c r="A55" s="99" t="s">
        <v>320</v>
      </c>
      <c r="B55" s="107">
        <v>100.04989835393654</v>
      </c>
      <c r="C55" s="107">
        <v>103.36344186155124</v>
      </c>
      <c r="D55" s="107">
        <v>109.24880236545502</v>
      </c>
    </row>
    <row r="56" spans="1:12" x14ac:dyDescent="0.3">
      <c r="A56" s="99" t="s">
        <v>321</v>
      </c>
      <c r="B56" s="107">
        <v>100.28873212197058</v>
      </c>
      <c r="C56" s="107">
        <v>103.48850927530478</v>
      </c>
      <c r="D56" s="107">
        <v>109.56423875075222</v>
      </c>
    </row>
    <row r="57" spans="1:12" customFormat="1" x14ac:dyDescent="0.3">
      <c r="A57" s="99" t="s">
        <v>322</v>
      </c>
      <c r="B57" s="107">
        <v>101.2340997492003</v>
      </c>
      <c r="C57" s="107">
        <v>104.66949715686422</v>
      </c>
      <c r="D57" s="107">
        <v>110.91637074638849</v>
      </c>
    </row>
    <row r="58" spans="1:12" customFormat="1" x14ac:dyDescent="0.3">
      <c r="A58" s="99" t="s">
        <v>323</v>
      </c>
      <c r="B58" s="107">
        <v>100.06513856273718</v>
      </c>
      <c r="C58" s="107">
        <v>101.64322094730845</v>
      </c>
      <c r="D58" s="107">
        <v>110.98862007613293</v>
      </c>
    </row>
    <row r="59" spans="1:12" customFormat="1" x14ac:dyDescent="0.3">
      <c r="A59" s="99" t="s">
        <v>324</v>
      </c>
      <c r="B59" s="107">
        <v>101.05619530465306</v>
      </c>
      <c r="C59" s="107">
        <v>102.66554345820641</v>
      </c>
      <c r="D59" s="107">
        <v>112.16087667007626</v>
      </c>
    </row>
    <row r="60" spans="1:12" customFormat="1" x14ac:dyDescent="0.3">
      <c r="A60" s="99" t="s">
        <v>325</v>
      </c>
      <c r="B60" s="107">
        <v>100.80243019620812</v>
      </c>
      <c r="C60" s="107">
        <v>103.19141601486504</v>
      </c>
      <c r="D60" s="107">
        <v>113.06088941280869</v>
      </c>
    </row>
    <row r="61" spans="1:12" customFormat="1" x14ac:dyDescent="0.3">
      <c r="A61" s="99" t="s">
        <v>326</v>
      </c>
      <c r="B61" s="107">
        <v>100.18162086784412</v>
      </c>
      <c r="C61" s="107">
        <v>102.11858792273057</v>
      </c>
      <c r="D61" s="107">
        <v>113.26623158135254</v>
      </c>
    </row>
    <row r="62" spans="1:12" customFormat="1" x14ac:dyDescent="0.3">
      <c r="A62" s="99" t="s">
        <v>327</v>
      </c>
      <c r="B62" s="107">
        <v>99.909964996292288</v>
      </c>
      <c r="C62" s="107">
        <v>101.96023001990959</v>
      </c>
      <c r="D62" s="107">
        <v>113.16425232554867</v>
      </c>
    </row>
    <row r="63" spans="1:12" x14ac:dyDescent="0.3">
      <c r="A63" s="99" t="s">
        <v>328</v>
      </c>
      <c r="B63" s="184">
        <v>99.794024972778445</v>
      </c>
      <c r="C63" s="184">
        <v>100.68676848720219</v>
      </c>
      <c r="D63" s="185">
        <v>112.93116222601607</v>
      </c>
    </row>
    <row r="64" spans="1:12" x14ac:dyDescent="0.3">
      <c r="A64" s="99" t="s">
        <v>336</v>
      </c>
      <c r="B64" s="184">
        <v>100.31051087764938</v>
      </c>
      <c r="C64" s="184">
        <v>100.19541360175252</v>
      </c>
      <c r="D64" s="185">
        <v>113.28182576898371</v>
      </c>
    </row>
    <row r="65" spans="1:4" x14ac:dyDescent="0.3">
      <c r="A65" s="99" t="s">
        <v>337</v>
      </c>
      <c r="B65" s="184">
        <v>100.41924721027293</v>
      </c>
      <c r="C65" s="184">
        <v>100.43307265993182</v>
      </c>
      <c r="D65" s="185">
        <v>113.75675666326643</v>
      </c>
    </row>
    <row r="66" spans="1:4" x14ac:dyDescent="0.3">
      <c r="A66" s="99" t="s">
        <v>339</v>
      </c>
      <c r="B66" s="184">
        <v>100.13744522819161</v>
      </c>
      <c r="C66" s="184">
        <v>100.66174393070936</v>
      </c>
      <c r="D66" s="185">
        <v>113.91310989704564</v>
      </c>
    </row>
    <row r="67" spans="1:4" ht="14.4" thickBot="1" x14ac:dyDescent="0.35">
      <c r="A67" s="108" t="s">
        <v>338</v>
      </c>
      <c r="B67" s="109">
        <v>101.19854109490105</v>
      </c>
      <c r="C67" s="109">
        <v>102.07847245999983</v>
      </c>
      <c r="D67" s="110">
        <v>115.27840533164154</v>
      </c>
    </row>
    <row r="68" spans="1:4" x14ac:dyDescent="0.3">
      <c r="A68" s="4"/>
      <c r="B68" s="4"/>
      <c r="C68" s="4"/>
      <c r="D68" s="111"/>
    </row>
    <row r="69" spans="1:4" x14ac:dyDescent="0.3">
      <c r="A69" s="4"/>
      <c r="B69" s="4"/>
      <c r="C69" s="4"/>
      <c r="D69" s="111"/>
    </row>
    <row r="70" spans="1:4" x14ac:dyDescent="0.3">
      <c r="A70" s="4"/>
      <c r="B70" s="4"/>
      <c r="C70" s="4"/>
      <c r="D70" s="111"/>
    </row>
    <row r="71" spans="1:4" x14ac:dyDescent="0.3">
      <c r="A71" s="4"/>
      <c r="B71" s="4"/>
      <c r="C71" s="4"/>
      <c r="D71" s="111"/>
    </row>
    <row r="72" spans="1:4" x14ac:dyDescent="0.3">
      <c r="A72" s="4"/>
      <c r="B72" s="4"/>
      <c r="C72" s="4"/>
      <c r="D72" s="111"/>
    </row>
    <row r="73" spans="1:4" x14ac:dyDescent="0.3">
      <c r="A73" s="4"/>
      <c r="B73" s="4"/>
      <c r="C73" s="4"/>
      <c r="D73" s="111"/>
    </row>
    <row r="74" spans="1:4" x14ac:dyDescent="0.3">
      <c r="A74" s="4"/>
      <c r="B74" s="4"/>
      <c r="C74" s="4"/>
      <c r="D74" s="111"/>
    </row>
    <row r="75" spans="1:4" x14ac:dyDescent="0.3">
      <c r="A75" s="4"/>
      <c r="B75" s="4"/>
      <c r="C75" s="4"/>
      <c r="D75" s="111"/>
    </row>
    <row r="76" spans="1:4" x14ac:dyDescent="0.3">
      <c r="A76" s="4"/>
      <c r="B76" s="4"/>
      <c r="C76" s="4"/>
      <c r="D76" s="111"/>
    </row>
    <row r="77" spans="1:4" x14ac:dyDescent="0.3">
      <c r="A77" s="4"/>
      <c r="B77" s="4"/>
      <c r="C77" s="4"/>
      <c r="D77" s="111"/>
    </row>
    <row r="78" spans="1:4" x14ac:dyDescent="0.3">
      <c r="A78" s="4"/>
      <c r="B78" s="4"/>
      <c r="C78" s="4"/>
      <c r="D78" s="111"/>
    </row>
    <row r="79" spans="1:4" x14ac:dyDescent="0.3">
      <c r="A79" s="4"/>
      <c r="B79" s="4"/>
      <c r="C79" s="4"/>
      <c r="D79" s="111"/>
    </row>
    <row r="80" spans="1:4" x14ac:dyDescent="0.3">
      <c r="A80" s="4"/>
      <c r="B80" s="4"/>
      <c r="C80" s="4"/>
      <c r="D80" s="111"/>
    </row>
    <row r="81" spans="1:4" x14ac:dyDescent="0.3">
      <c r="A81" s="4"/>
      <c r="B81" s="4"/>
      <c r="C81" s="4"/>
      <c r="D81" s="111"/>
    </row>
    <row r="82" spans="1:4" x14ac:dyDescent="0.3">
      <c r="A82" s="4"/>
      <c r="B82" s="4"/>
      <c r="C82" s="4"/>
      <c r="D82" s="111"/>
    </row>
    <row r="83" spans="1:4" x14ac:dyDescent="0.3">
      <c r="A83" s="4"/>
      <c r="B83" s="4"/>
      <c r="C83" s="4"/>
      <c r="D83" s="111"/>
    </row>
    <row r="84" spans="1:4" x14ac:dyDescent="0.3">
      <c r="A84" s="4"/>
      <c r="B84" s="4"/>
      <c r="C84" s="4"/>
      <c r="D84" s="111"/>
    </row>
    <row r="85" spans="1:4" x14ac:dyDescent="0.3">
      <c r="A85" s="4"/>
      <c r="B85" s="4"/>
      <c r="C85" s="4"/>
      <c r="D85" s="111"/>
    </row>
    <row r="86" spans="1:4" x14ac:dyDescent="0.3">
      <c r="A86" s="4"/>
      <c r="B86" s="4"/>
      <c r="C86" s="4"/>
      <c r="D86" s="111"/>
    </row>
    <row r="87" spans="1:4" x14ac:dyDescent="0.3">
      <c r="A87" s="4"/>
      <c r="B87" s="4"/>
      <c r="C87" s="4"/>
      <c r="D87" s="111"/>
    </row>
    <row r="88" spans="1:4" x14ac:dyDescent="0.3">
      <c r="A88" s="4"/>
      <c r="B88" s="4"/>
      <c r="C88" s="4"/>
      <c r="D88" s="111"/>
    </row>
    <row r="89" spans="1:4" x14ac:dyDescent="0.3">
      <c r="A89" s="4"/>
      <c r="B89" s="4"/>
      <c r="C89" s="4"/>
      <c r="D89" s="111"/>
    </row>
    <row r="90" spans="1:4" x14ac:dyDescent="0.3">
      <c r="A90" s="4"/>
      <c r="B90" s="4"/>
      <c r="C90" s="4"/>
      <c r="D90" s="111"/>
    </row>
    <row r="91" spans="1:4" x14ac:dyDescent="0.3">
      <c r="A91" s="4"/>
      <c r="B91" s="4"/>
      <c r="C91" s="4"/>
      <c r="D91" s="111"/>
    </row>
    <row r="92" spans="1:4" x14ac:dyDescent="0.3">
      <c r="A92" s="4"/>
      <c r="B92" s="4"/>
      <c r="C92" s="4"/>
      <c r="D92" s="111"/>
    </row>
    <row r="93" spans="1:4" x14ac:dyDescent="0.3">
      <c r="A93" s="4"/>
      <c r="B93" s="4"/>
      <c r="C93" s="4"/>
      <c r="D93" s="111"/>
    </row>
    <row r="94" spans="1:4" x14ac:dyDescent="0.3">
      <c r="A94" s="4"/>
      <c r="B94" s="4"/>
      <c r="C94" s="4"/>
      <c r="D94" s="111"/>
    </row>
    <row r="95" spans="1:4" x14ac:dyDescent="0.3">
      <c r="A95" s="4"/>
      <c r="B95" s="4"/>
    </row>
    <row r="96" spans="1:4" x14ac:dyDescent="0.3">
      <c r="A96" s="4"/>
      <c r="B96" s="4"/>
    </row>
  </sheetData>
  <mergeCells count="3">
    <mergeCell ref="A4:A5"/>
    <mergeCell ref="A2:C2"/>
    <mergeCell ref="B4:D4"/>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11"/>
  <sheetViews>
    <sheetView showGridLines="0" tabSelected="1" workbookViewId="0">
      <selection activeCell="E14" sqref="E14"/>
    </sheetView>
  </sheetViews>
  <sheetFormatPr defaultColWidth="9.109375" defaultRowHeight="13.8" x14ac:dyDescent="0.3"/>
  <cols>
    <col min="1" max="1" width="34" style="1" customWidth="1"/>
    <col min="2" max="4" width="13.5546875" style="1" customWidth="1"/>
    <col min="5" max="16384" width="9.109375" style="1"/>
  </cols>
  <sheetData>
    <row r="2" spans="1:4" ht="14.4" x14ac:dyDescent="0.3">
      <c r="A2" s="206" t="s">
        <v>340</v>
      </c>
      <c r="B2" s="206"/>
      <c r="C2" s="206"/>
      <c r="D2" s="206"/>
    </row>
    <row r="3" spans="1:4" ht="7.5" customHeight="1" thickBot="1" x14ac:dyDescent="0.35"/>
    <row r="4" spans="1:4" ht="14.4" thickBot="1" x14ac:dyDescent="0.35">
      <c r="A4" s="37"/>
      <c r="B4" s="81" t="s">
        <v>1</v>
      </c>
      <c r="C4" s="81" t="s">
        <v>2</v>
      </c>
      <c r="D4" s="104" t="s">
        <v>66</v>
      </c>
    </row>
    <row r="5" spans="1:4" ht="21.75" customHeight="1" x14ac:dyDescent="0.3">
      <c r="A5" s="78" t="s">
        <v>63</v>
      </c>
      <c r="B5" s="146">
        <v>460614.1</v>
      </c>
      <c r="C5" s="146">
        <v>471264.5</v>
      </c>
      <c r="D5" s="147">
        <f>+C5+B5</f>
        <v>931878.6</v>
      </c>
    </row>
    <row r="6" spans="1:4" ht="21.75" customHeight="1" x14ac:dyDescent="0.3">
      <c r="A6" s="79" t="s">
        <v>64</v>
      </c>
      <c r="B6" s="148">
        <v>100.13744522819161</v>
      </c>
      <c r="C6" s="148">
        <v>101.2</v>
      </c>
      <c r="D6" s="149" t="s">
        <v>0</v>
      </c>
    </row>
    <row r="7" spans="1:4" ht="28.2" thickBot="1" x14ac:dyDescent="0.35">
      <c r="A7" s="80" t="s">
        <v>65</v>
      </c>
      <c r="B7" s="144">
        <v>100.66174393070936</v>
      </c>
      <c r="C7" s="144">
        <v>102.1</v>
      </c>
      <c r="D7" s="145">
        <v>101.4</v>
      </c>
    </row>
    <row r="11" spans="1:4" x14ac:dyDescent="0.3">
      <c r="B11" s="86"/>
    </row>
  </sheetData>
  <mergeCells count="1">
    <mergeCell ref="A2:D2"/>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6"/>
  <sheetViews>
    <sheetView showGridLines="0" workbookViewId="0">
      <selection activeCell="C11" sqref="C11"/>
    </sheetView>
  </sheetViews>
  <sheetFormatPr defaultColWidth="9.109375" defaultRowHeight="13.8" x14ac:dyDescent="0.3"/>
  <cols>
    <col min="1" max="1" width="32.33203125" style="1" customWidth="1"/>
    <col min="2" max="4" width="12.6640625" style="1" customWidth="1"/>
    <col min="5" max="16384" width="9.109375" style="1"/>
  </cols>
  <sheetData>
    <row r="2" spans="1:4" s="38" customFormat="1" ht="14.4" x14ac:dyDescent="0.3">
      <c r="A2" s="206" t="s">
        <v>341</v>
      </c>
      <c r="B2" s="206"/>
      <c r="C2" s="206"/>
      <c r="D2" s="206"/>
    </row>
    <row r="3" spans="1:4" ht="5.25" customHeight="1" thickBot="1" x14ac:dyDescent="0.35"/>
    <row r="4" spans="1:4" ht="28.2" thickBot="1" x14ac:dyDescent="0.35">
      <c r="A4" s="37"/>
      <c r="B4" s="81" t="s">
        <v>1</v>
      </c>
      <c r="C4" s="81" t="s">
        <v>2</v>
      </c>
      <c r="D4" s="77" t="s">
        <v>66</v>
      </c>
    </row>
    <row r="5" spans="1:4" ht="21.75" customHeight="1" x14ac:dyDescent="0.3">
      <c r="A5" s="78" t="s">
        <v>63</v>
      </c>
      <c r="B5" s="186">
        <v>375773.60000000003</v>
      </c>
      <c r="C5" s="187">
        <v>450564.1</v>
      </c>
      <c r="D5" s="143">
        <f>+C5+B5</f>
        <v>826337.7</v>
      </c>
    </row>
    <row r="6" spans="1:4" ht="28.2" thickBot="1" x14ac:dyDescent="0.35">
      <c r="A6" s="80" t="s">
        <v>65</v>
      </c>
      <c r="B6" s="188">
        <v>100.3</v>
      </c>
      <c r="C6" s="188">
        <v>100.3</v>
      </c>
      <c r="D6" s="145">
        <v>100.3</v>
      </c>
    </row>
  </sheetData>
  <mergeCells count="1">
    <mergeCell ref="A2:D2"/>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4"/>
  <sheetViews>
    <sheetView showGridLines="0" topLeftCell="A7" workbookViewId="0">
      <selection activeCell="B8" sqref="B8"/>
    </sheetView>
  </sheetViews>
  <sheetFormatPr defaultColWidth="9.109375" defaultRowHeight="13.8" x14ac:dyDescent="0.3"/>
  <cols>
    <col min="1" max="1" width="38" style="2" customWidth="1"/>
    <col min="2" max="5" width="11.88671875" style="1" customWidth="1"/>
    <col min="6" max="16384" width="9.109375" style="1"/>
  </cols>
  <sheetData>
    <row r="2" spans="1:5" ht="27" customHeight="1" x14ac:dyDescent="0.3">
      <c r="A2" s="210" t="s">
        <v>342</v>
      </c>
      <c r="B2" s="211"/>
      <c r="C2" s="211"/>
      <c r="D2" s="212"/>
      <c r="E2" s="212"/>
    </row>
    <row r="3" spans="1:5" ht="6.75" customHeight="1" thickBot="1" x14ac:dyDescent="0.35"/>
    <row r="4" spans="1:5" ht="27" customHeight="1" thickBot="1" x14ac:dyDescent="0.35">
      <c r="A4" s="17"/>
      <c r="B4" s="207" t="s">
        <v>12</v>
      </c>
      <c r="C4" s="208"/>
      <c r="D4" s="207" t="s">
        <v>13</v>
      </c>
      <c r="E4" s="209"/>
    </row>
    <row r="5" spans="1:5" ht="28.2" thickBot="1" x14ac:dyDescent="0.35">
      <c r="A5" s="19"/>
      <c r="B5" s="84" t="s">
        <v>2</v>
      </c>
      <c r="C5" s="18" t="s">
        <v>14</v>
      </c>
      <c r="D5" s="84" t="s">
        <v>2</v>
      </c>
      <c r="E5" s="18" t="s">
        <v>14</v>
      </c>
    </row>
    <row r="6" spans="1:5" ht="7.5" customHeight="1" x14ac:dyDescent="0.3">
      <c r="A6" s="21"/>
      <c r="B6" s="36"/>
      <c r="C6" s="33"/>
      <c r="D6" s="35"/>
      <c r="E6" s="34"/>
    </row>
    <row r="7" spans="1:5" x14ac:dyDescent="0.3">
      <c r="A7" s="39" t="s">
        <v>15</v>
      </c>
      <c r="B7" s="139">
        <v>2</v>
      </c>
      <c r="C7" s="140">
        <v>1.9</v>
      </c>
      <c r="D7" s="126">
        <v>0.1</v>
      </c>
      <c r="E7" s="127">
        <v>0</v>
      </c>
    </row>
    <row r="8" spans="1:5" ht="60" x14ac:dyDescent="0.3">
      <c r="A8" s="40" t="s">
        <v>21</v>
      </c>
      <c r="B8" s="139">
        <v>16.3</v>
      </c>
      <c r="C8" s="140">
        <v>16.100000000000001</v>
      </c>
      <c r="D8" s="126">
        <v>0</v>
      </c>
      <c r="E8" s="127">
        <v>-0.3</v>
      </c>
    </row>
    <row r="9" spans="1:5" x14ac:dyDescent="0.3">
      <c r="A9" s="39" t="s">
        <v>16</v>
      </c>
      <c r="B9" s="139">
        <v>5.6</v>
      </c>
      <c r="C9" s="140">
        <v>5.1999999999999993</v>
      </c>
      <c r="D9" s="126">
        <v>0.1</v>
      </c>
      <c r="E9" s="127">
        <v>0.3</v>
      </c>
    </row>
    <row r="10" spans="1:5" ht="38.25" customHeight="1" x14ac:dyDescent="0.3">
      <c r="A10" s="40" t="s">
        <v>37</v>
      </c>
      <c r="B10" s="139">
        <v>22.3</v>
      </c>
      <c r="C10" s="140">
        <v>22.7</v>
      </c>
      <c r="D10" s="126">
        <v>0.1</v>
      </c>
      <c r="E10" s="127">
        <v>-0.1</v>
      </c>
    </row>
    <row r="11" spans="1:5" x14ac:dyDescent="0.3">
      <c r="A11" s="39" t="s">
        <v>17</v>
      </c>
      <c r="B11" s="139">
        <v>6.8</v>
      </c>
      <c r="C11" s="140">
        <v>7.4</v>
      </c>
      <c r="D11" s="126">
        <v>0.1</v>
      </c>
      <c r="E11" s="127">
        <v>0.1</v>
      </c>
    </row>
    <row r="12" spans="1:5" x14ac:dyDescent="0.3">
      <c r="A12" s="39" t="s">
        <v>18</v>
      </c>
      <c r="B12" s="139">
        <v>2.9</v>
      </c>
      <c r="C12" s="140">
        <v>3.1</v>
      </c>
      <c r="D12" s="126">
        <v>0</v>
      </c>
      <c r="E12" s="127">
        <v>0</v>
      </c>
    </row>
    <row r="13" spans="1:5" x14ac:dyDescent="0.3">
      <c r="A13" s="39" t="s">
        <v>19</v>
      </c>
      <c r="B13" s="139">
        <v>7.3</v>
      </c>
      <c r="C13" s="140">
        <v>7.4</v>
      </c>
      <c r="D13" s="126">
        <v>-0.1</v>
      </c>
      <c r="E13" s="127">
        <v>0</v>
      </c>
    </row>
    <row r="14" spans="1:5" ht="38.25" customHeight="1" x14ac:dyDescent="0.3">
      <c r="A14" s="40" t="s">
        <v>25</v>
      </c>
      <c r="B14" s="139">
        <v>9</v>
      </c>
      <c r="C14" s="140">
        <v>7.8</v>
      </c>
      <c r="D14" s="126">
        <v>-0.3</v>
      </c>
      <c r="E14" s="127">
        <v>-0.2</v>
      </c>
    </row>
    <row r="15" spans="1:5" ht="39.75" customHeight="1" x14ac:dyDescent="0.3">
      <c r="A15" s="40" t="s">
        <v>23</v>
      </c>
      <c r="B15" s="139">
        <v>12.5</v>
      </c>
      <c r="C15" s="140">
        <v>14</v>
      </c>
      <c r="D15" s="126">
        <v>0</v>
      </c>
      <c r="E15" s="127">
        <v>0</v>
      </c>
    </row>
    <row r="16" spans="1:5" ht="25.5" customHeight="1" x14ac:dyDescent="0.3">
      <c r="A16" s="40" t="s">
        <v>38</v>
      </c>
      <c r="B16" s="139">
        <v>4.9000000000000004</v>
      </c>
      <c r="C16" s="140">
        <v>3.8</v>
      </c>
      <c r="D16" s="126">
        <v>0</v>
      </c>
      <c r="E16" s="127">
        <v>0</v>
      </c>
    </row>
    <row r="17" spans="1:5" ht="7.5" customHeight="1" x14ac:dyDescent="0.3">
      <c r="A17" s="13"/>
      <c r="B17" s="139"/>
      <c r="C17" s="140"/>
      <c r="D17" s="126"/>
      <c r="E17" s="127"/>
    </row>
    <row r="18" spans="1:5" x14ac:dyDescent="0.3">
      <c r="A18" s="32" t="s">
        <v>20</v>
      </c>
      <c r="B18" s="137">
        <f>SUM(B7:B16)</f>
        <v>89.6</v>
      </c>
      <c r="C18" s="138">
        <f>SUM(C7:C16)</f>
        <v>89.399999999999991</v>
      </c>
      <c r="D18" s="123">
        <f>SUM(D7:D16)</f>
        <v>5.5511151231257827E-17</v>
      </c>
      <c r="E18" s="124">
        <f>SUM(E7:E16)</f>
        <v>-0.2</v>
      </c>
    </row>
    <row r="19" spans="1:5" ht="7.5" customHeight="1" x14ac:dyDescent="0.3">
      <c r="A19" s="11"/>
      <c r="B19" s="139"/>
      <c r="C19" s="140"/>
      <c r="D19" s="126"/>
      <c r="E19" s="127"/>
    </row>
    <row r="20" spans="1:5" x14ac:dyDescent="0.3">
      <c r="A20" s="32" t="s">
        <v>10</v>
      </c>
      <c r="B20" s="137">
        <v>10.4</v>
      </c>
      <c r="C20" s="138">
        <v>10.6</v>
      </c>
      <c r="D20" s="123">
        <v>0.3</v>
      </c>
      <c r="E20" s="124">
        <v>0.5</v>
      </c>
    </row>
    <row r="21" spans="1:5" ht="8.25" customHeight="1" thickBot="1" x14ac:dyDescent="0.35">
      <c r="A21" s="11"/>
      <c r="B21" s="126"/>
      <c r="C21" s="127"/>
      <c r="D21" s="126"/>
      <c r="E21" s="127"/>
    </row>
    <row r="22" spans="1:5" ht="6.75" customHeight="1" x14ac:dyDescent="0.3">
      <c r="A22" s="14"/>
      <c r="B22" s="131"/>
      <c r="C22" s="133"/>
      <c r="D22" s="131"/>
      <c r="E22" s="133"/>
    </row>
    <row r="23" spans="1:5" x14ac:dyDescent="0.3">
      <c r="A23" s="15" t="s">
        <v>11</v>
      </c>
      <c r="B23" s="141">
        <f>+B20+B18</f>
        <v>100</v>
      </c>
      <c r="C23" s="142">
        <f>+C20+C18</f>
        <v>99.999999999999986</v>
      </c>
      <c r="D23" s="134">
        <f>+D20+D18</f>
        <v>0.30000000000000004</v>
      </c>
      <c r="E23" s="136">
        <f>+E20+E18</f>
        <v>0.3</v>
      </c>
    </row>
    <row r="24" spans="1:5" ht="6.75" customHeight="1" thickBot="1" x14ac:dyDescent="0.35">
      <c r="A24" s="29"/>
      <c r="B24" s="82"/>
      <c r="C24" s="83"/>
      <c r="D24" s="82"/>
      <c r="E24" s="83"/>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3"/>
  <sheetViews>
    <sheetView showGridLines="0" workbookViewId="0">
      <selection activeCell="B24" sqref="B24"/>
    </sheetView>
  </sheetViews>
  <sheetFormatPr defaultColWidth="9.109375" defaultRowHeight="13.8" x14ac:dyDescent="0.3"/>
  <cols>
    <col min="1" max="1" width="39" style="2" customWidth="1"/>
    <col min="2" max="5" width="11.44140625" style="1" customWidth="1"/>
    <col min="6" max="16384" width="9.109375" style="1"/>
  </cols>
  <sheetData>
    <row r="2" spans="1:5" ht="28.5" customHeight="1" x14ac:dyDescent="0.3">
      <c r="A2" s="213" t="s">
        <v>343</v>
      </c>
      <c r="B2" s="214"/>
      <c r="C2" s="214"/>
      <c r="D2" s="214"/>
      <c r="E2" s="215"/>
    </row>
    <row r="3" spans="1:5" ht="7.5" customHeight="1" thickBot="1" x14ac:dyDescent="0.35"/>
    <row r="4" spans="1:5" ht="27" customHeight="1" thickBot="1" x14ac:dyDescent="0.35">
      <c r="A4" s="17"/>
      <c r="B4" s="207" t="s">
        <v>12</v>
      </c>
      <c r="C4" s="208"/>
      <c r="D4" s="207" t="s">
        <v>13</v>
      </c>
      <c r="E4" s="209"/>
    </row>
    <row r="5" spans="1:5" ht="28.2" thickBot="1" x14ac:dyDescent="0.35">
      <c r="A5" s="19"/>
      <c r="B5" s="20" t="s">
        <v>2</v>
      </c>
      <c r="C5" s="18" t="s">
        <v>14</v>
      </c>
      <c r="D5" s="20" t="s">
        <v>2</v>
      </c>
      <c r="E5" s="18" t="s">
        <v>14</v>
      </c>
    </row>
    <row r="6" spans="1:5" ht="7.5" customHeight="1" x14ac:dyDescent="0.3">
      <c r="A6" s="21"/>
      <c r="B6" s="22"/>
      <c r="C6" s="23"/>
      <c r="D6" s="22"/>
      <c r="E6" s="12"/>
    </row>
    <row r="7" spans="1:5" s="38" customFormat="1" x14ac:dyDescent="0.3">
      <c r="A7" s="24" t="s">
        <v>26</v>
      </c>
      <c r="B7" s="122">
        <f>+B8+B12</f>
        <v>79.699999999999989</v>
      </c>
      <c r="C7" s="122">
        <f>+C8+C12</f>
        <v>82.3</v>
      </c>
      <c r="D7" s="123">
        <f>+D8+D12</f>
        <v>0.5</v>
      </c>
      <c r="E7" s="124">
        <f>+E8+E12</f>
        <v>0.40000000000000008</v>
      </c>
    </row>
    <row r="8" spans="1:5" ht="15.75" customHeight="1" x14ac:dyDescent="0.3">
      <c r="A8" s="25" t="s">
        <v>27</v>
      </c>
      <c r="B8" s="125">
        <f>+B9+B10+B11</f>
        <v>69.199999999999989</v>
      </c>
      <c r="C8" s="125">
        <f>+C9+C10+C11</f>
        <v>71.8</v>
      </c>
      <c r="D8" s="126">
        <f>+D9+D10+D11</f>
        <v>0.70000000000000007</v>
      </c>
      <c r="E8" s="127">
        <f>+E9+E10+E11</f>
        <v>0.60000000000000009</v>
      </c>
    </row>
    <row r="9" spans="1:5" ht="27.6" x14ac:dyDescent="0.3">
      <c r="A9" s="25" t="s">
        <v>39</v>
      </c>
      <c r="B9" s="126">
        <v>60.699999999999996</v>
      </c>
      <c r="C9" s="125">
        <v>63.4</v>
      </c>
      <c r="D9" s="126">
        <v>0.9</v>
      </c>
      <c r="E9" s="127">
        <v>0.9</v>
      </c>
    </row>
    <row r="10" spans="1:5" ht="27.6" x14ac:dyDescent="0.3">
      <c r="A10" s="25" t="s">
        <v>40</v>
      </c>
      <c r="B10" s="126">
        <v>0.4</v>
      </c>
      <c r="C10" s="125">
        <v>0.4</v>
      </c>
      <c r="D10" s="126">
        <v>-0.1</v>
      </c>
      <c r="E10" s="127">
        <v>0</v>
      </c>
    </row>
    <row r="11" spans="1:5" ht="27.6" x14ac:dyDescent="0.3">
      <c r="A11" s="25" t="s">
        <v>30</v>
      </c>
      <c r="B11" s="126">
        <v>8.1</v>
      </c>
      <c r="C11" s="125">
        <v>8</v>
      </c>
      <c r="D11" s="126">
        <v>-0.1</v>
      </c>
      <c r="E11" s="127">
        <v>-0.3</v>
      </c>
    </row>
    <row r="12" spans="1:5" ht="27.6" x14ac:dyDescent="0.3">
      <c r="A12" s="25" t="s">
        <v>31</v>
      </c>
      <c r="B12" s="126">
        <v>10.5</v>
      </c>
      <c r="C12" s="125">
        <v>10.5</v>
      </c>
      <c r="D12" s="126">
        <v>-0.2</v>
      </c>
      <c r="E12" s="127">
        <v>-0.2</v>
      </c>
    </row>
    <row r="13" spans="1:5" ht="6" customHeight="1" x14ac:dyDescent="0.3">
      <c r="A13" s="25"/>
      <c r="B13" s="126"/>
      <c r="C13" s="125"/>
      <c r="D13" s="126"/>
      <c r="E13" s="127"/>
    </row>
    <row r="14" spans="1:5" s="38" customFormat="1" x14ac:dyDescent="0.3">
      <c r="A14" s="24" t="s">
        <v>32</v>
      </c>
      <c r="B14" s="123">
        <v>25.7</v>
      </c>
      <c r="C14" s="122">
        <v>23.5</v>
      </c>
      <c r="D14" s="123">
        <v>-0.1</v>
      </c>
      <c r="E14" s="124">
        <v>0.5</v>
      </c>
    </row>
    <row r="15" spans="1:5" s="38" customFormat="1" x14ac:dyDescent="0.3">
      <c r="A15" s="24" t="s">
        <v>33</v>
      </c>
      <c r="B15" s="123">
        <v>0.4</v>
      </c>
      <c r="C15" s="122">
        <v>0.3</v>
      </c>
      <c r="D15" s="123">
        <v>0.3</v>
      </c>
      <c r="E15" s="124">
        <v>0.8</v>
      </c>
    </row>
    <row r="16" spans="1:5" s="38" customFormat="1" ht="7.5" customHeight="1" x14ac:dyDescent="0.3">
      <c r="A16" s="24"/>
      <c r="B16" s="126"/>
      <c r="C16" s="125"/>
      <c r="D16" s="126"/>
      <c r="E16" s="127"/>
    </row>
    <row r="17" spans="1:5" s="38" customFormat="1" x14ac:dyDescent="0.3">
      <c r="A17" s="24" t="s">
        <v>34</v>
      </c>
      <c r="B17" s="123">
        <f>+B18-B19</f>
        <v>-5.7999999999999972</v>
      </c>
      <c r="C17" s="122">
        <f>+C18-C19</f>
        <v>-6.1000000000000085</v>
      </c>
      <c r="D17" s="123">
        <f>+D18-D19</f>
        <v>-0.39999999999999991</v>
      </c>
      <c r="E17" s="124">
        <f>+E18-E19</f>
        <v>-1.4</v>
      </c>
    </row>
    <row r="18" spans="1:5" x14ac:dyDescent="0.3">
      <c r="A18" s="26" t="s">
        <v>35</v>
      </c>
      <c r="B18" s="126">
        <v>36.799999999999997</v>
      </c>
      <c r="C18" s="125">
        <v>39.799999999999997</v>
      </c>
      <c r="D18" s="126">
        <v>1.6</v>
      </c>
      <c r="E18" s="127">
        <v>1.1000000000000001</v>
      </c>
    </row>
    <row r="19" spans="1:5" x14ac:dyDescent="0.3">
      <c r="A19" s="26" t="s">
        <v>36</v>
      </c>
      <c r="B19" s="126">
        <v>42.599999999999994</v>
      </c>
      <c r="C19" s="125">
        <v>45.900000000000006</v>
      </c>
      <c r="D19" s="126">
        <v>2</v>
      </c>
      <c r="E19" s="127">
        <v>2.5</v>
      </c>
    </row>
    <row r="20" spans="1:5" ht="6.75" customHeight="1" thickBot="1" x14ac:dyDescent="0.35">
      <c r="A20" s="21"/>
      <c r="B20" s="128"/>
      <c r="C20" s="129"/>
      <c r="D20" s="128"/>
      <c r="E20" s="130"/>
    </row>
    <row r="21" spans="1:5" ht="5.25" customHeight="1" x14ac:dyDescent="0.3">
      <c r="A21" s="27"/>
      <c r="B21" s="131"/>
      <c r="C21" s="132"/>
      <c r="D21" s="131"/>
      <c r="E21" s="133"/>
    </row>
    <row r="22" spans="1:5" s="38" customFormat="1" x14ac:dyDescent="0.3">
      <c r="A22" s="28" t="s">
        <v>11</v>
      </c>
      <c r="B22" s="134">
        <f>+B7+B14+B15+B17</f>
        <v>100</v>
      </c>
      <c r="C22" s="135">
        <f>+C7+C14+C15+C17</f>
        <v>99.999999999999986</v>
      </c>
      <c r="D22" s="134">
        <f>+D7+D14+D15+D17</f>
        <v>0.30000000000000004</v>
      </c>
      <c r="E22" s="136">
        <f>+E7+E14+E15+E17</f>
        <v>0.30000000000000027</v>
      </c>
    </row>
    <row r="23" spans="1:5" ht="6" customHeight="1" thickBot="1" x14ac:dyDescent="0.35">
      <c r="A23" s="29"/>
      <c r="B23" s="30"/>
      <c r="C23" s="31"/>
      <c r="D23" s="30"/>
      <c r="E23" s="16"/>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42"/>
  <sheetViews>
    <sheetView showGridLines="0" topLeftCell="A4" workbookViewId="0">
      <selection activeCell="A16" sqref="A16"/>
    </sheetView>
  </sheetViews>
  <sheetFormatPr defaultColWidth="9.109375" defaultRowHeight="12" x14ac:dyDescent="0.25"/>
  <cols>
    <col min="1" max="1" width="42.6640625" style="5" customWidth="1"/>
    <col min="2" max="2" width="12.6640625" style="5" customWidth="1"/>
    <col min="3" max="3" width="13.5546875" style="5" customWidth="1"/>
    <col min="4" max="4" width="13.6640625" style="5" customWidth="1"/>
    <col min="5" max="16384" width="9.109375" style="6"/>
  </cols>
  <sheetData>
    <row r="2" spans="1:8" ht="13.8" x14ac:dyDescent="0.3">
      <c r="A2" s="38" t="s">
        <v>344</v>
      </c>
    </row>
    <row r="3" spans="1:8" ht="6.75" customHeight="1" x14ac:dyDescent="0.25"/>
    <row r="4" spans="1:8" ht="12.6" thickBot="1" x14ac:dyDescent="0.3">
      <c r="A4" s="63"/>
      <c r="B4" s="63"/>
      <c r="C4" s="63"/>
      <c r="D4" s="41" t="s">
        <v>41</v>
      </c>
    </row>
    <row r="5" spans="1:8" ht="39" customHeight="1" thickBot="1" x14ac:dyDescent="0.3">
      <c r="A5" s="42"/>
      <c r="B5" s="43" t="s">
        <v>42</v>
      </c>
      <c r="C5" s="43" t="s">
        <v>345</v>
      </c>
      <c r="D5" s="44" t="s">
        <v>346</v>
      </c>
    </row>
    <row r="6" spans="1:8" ht="7.5" customHeight="1" x14ac:dyDescent="0.25">
      <c r="A6" s="45"/>
      <c r="B6" s="3"/>
      <c r="C6" s="3"/>
      <c r="D6" s="46"/>
    </row>
    <row r="7" spans="1:8" x14ac:dyDescent="0.25">
      <c r="A7" s="47" t="s">
        <v>15</v>
      </c>
      <c r="B7" s="114">
        <v>9196.6</v>
      </c>
      <c r="C7" s="114">
        <v>102.54428037757641</v>
      </c>
      <c r="D7" s="114">
        <v>105.68860899144983</v>
      </c>
      <c r="F7" s="85"/>
      <c r="G7" s="85"/>
      <c r="H7" s="85"/>
    </row>
    <row r="8" spans="1:8" ht="48" x14ac:dyDescent="0.25">
      <c r="A8" s="48" t="s">
        <v>53</v>
      </c>
      <c r="B8" s="114">
        <v>73623.200000000012</v>
      </c>
      <c r="C8" s="114">
        <v>99.807997908970748</v>
      </c>
      <c r="D8" s="114">
        <v>102.55613039468882</v>
      </c>
      <c r="F8" s="85"/>
      <c r="G8" s="85"/>
      <c r="H8" s="85"/>
    </row>
    <row r="9" spans="1:8" x14ac:dyDescent="0.25">
      <c r="A9" s="47" t="s">
        <v>16</v>
      </c>
      <c r="B9" s="114">
        <v>25372.899999999994</v>
      </c>
      <c r="C9" s="114">
        <v>102.79012771680227</v>
      </c>
      <c r="D9" s="114">
        <v>109.19932516763211</v>
      </c>
      <c r="F9" s="85"/>
      <c r="G9" s="85"/>
      <c r="H9" s="85"/>
    </row>
    <row r="10" spans="1:8" ht="36" x14ac:dyDescent="0.25">
      <c r="A10" s="48" t="s">
        <v>22</v>
      </c>
      <c r="B10" s="114">
        <v>100486.09999999999</v>
      </c>
      <c r="C10" s="114">
        <v>100.42521662129251</v>
      </c>
      <c r="D10" s="114">
        <v>106.36860284302796</v>
      </c>
      <c r="F10" s="85"/>
      <c r="G10" s="85"/>
      <c r="H10" s="85"/>
    </row>
    <row r="11" spans="1:8" x14ac:dyDescent="0.25">
      <c r="A11" s="47" t="s">
        <v>17</v>
      </c>
      <c r="B11" s="114">
        <v>30474.000000000004</v>
      </c>
      <c r="C11" s="114">
        <v>101.21498421196901</v>
      </c>
      <c r="D11" s="114">
        <v>107.18129444784435</v>
      </c>
      <c r="F11" s="85"/>
      <c r="G11" s="85"/>
      <c r="H11" s="85"/>
    </row>
    <row r="12" spans="1:8" x14ac:dyDescent="0.25">
      <c r="A12" s="47" t="s">
        <v>18</v>
      </c>
      <c r="B12" s="114">
        <v>13070.2</v>
      </c>
      <c r="C12" s="114">
        <v>99.139719392723165</v>
      </c>
      <c r="D12" s="114">
        <v>111.63001238416537</v>
      </c>
      <c r="F12" s="85"/>
      <c r="G12" s="85"/>
      <c r="H12" s="85"/>
    </row>
    <row r="13" spans="1:8" x14ac:dyDescent="0.25">
      <c r="A13" s="47" t="s">
        <v>19</v>
      </c>
      <c r="B13" s="114">
        <v>32776.799999999996</v>
      </c>
      <c r="C13" s="114">
        <v>99.277889829982129</v>
      </c>
      <c r="D13" s="114">
        <v>107.92492591373065</v>
      </c>
      <c r="F13" s="85"/>
      <c r="G13" s="85"/>
      <c r="H13" s="85"/>
    </row>
    <row r="14" spans="1:8" ht="36" x14ac:dyDescent="0.25">
      <c r="A14" s="48" t="s">
        <v>54</v>
      </c>
      <c r="B14" s="114">
        <v>40398.200000000004</v>
      </c>
      <c r="C14" s="114">
        <v>96.865134054045669</v>
      </c>
      <c r="D14" s="114">
        <v>107.83694540911797</v>
      </c>
      <c r="F14" s="85"/>
      <c r="G14" s="85"/>
      <c r="H14" s="85"/>
    </row>
    <row r="15" spans="1:8" ht="36" x14ac:dyDescent="0.25">
      <c r="A15" s="48" t="s">
        <v>55</v>
      </c>
      <c r="B15" s="114">
        <v>56441.099999999991</v>
      </c>
      <c r="C15" s="114">
        <v>99.812350134312936</v>
      </c>
      <c r="D15" s="114">
        <v>104.54262566541823</v>
      </c>
      <c r="F15" s="85"/>
      <c r="G15" s="85"/>
      <c r="H15" s="85"/>
    </row>
    <row r="16" spans="1:8" ht="24" x14ac:dyDescent="0.25">
      <c r="A16" s="48" t="s">
        <v>24</v>
      </c>
      <c r="B16" s="114">
        <v>22084.2</v>
      </c>
      <c r="C16" s="114">
        <v>100.73579764836158</v>
      </c>
      <c r="D16" s="114">
        <v>106.47400850472968</v>
      </c>
      <c r="F16" s="85"/>
      <c r="G16" s="85"/>
      <c r="H16" s="85"/>
    </row>
    <row r="17" spans="1:8" ht="8.25" customHeight="1" x14ac:dyDescent="0.25">
      <c r="A17" s="49"/>
      <c r="B17" s="114"/>
      <c r="C17" s="114"/>
      <c r="D17" s="114"/>
      <c r="F17" s="85"/>
      <c r="G17" s="85"/>
      <c r="H17" s="85"/>
    </row>
    <row r="18" spans="1:8" x14ac:dyDescent="0.25">
      <c r="A18" s="50" t="s">
        <v>20</v>
      </c>
      <c r="B18" s="114">
        <f>SUM(B7:B16)</f>
        <v>403923.3</v>
      </c>
      <c r="C18" s="114">
        <v>99.99078578122662</v>
      </c>
      <c r="D18" s="114">
        <v>106.04503201514106</v>
      </c>
      <c r="F18" s="85"/>
      <c r="G18" s="85"/>
      <c r="H18" s="85"/>
    </row>
    <row r="19" spans="1:8" ht="6.75" customHeight="1" x14ac:dyDescent="0.25">
      <c r="A19" s="51"/>
      <c r="B19" s="114"/>
      <c r="C19" s="114"/>
      <c r="D19" s="114"/>
      <c r="F19" s="85"/>
      <c r="G19" s="85"/>
      <c r="H19" s="85"/>
    </row>
    <row r="20" spans="1:8" ht="13.8" x14ac:dyDescent="0.25">
      <c r="A20" s="50" t="s">
        <v>51</v>
      </c>
      <c r="B20" s="114">
        <v>46640.799999999996</v>
      </c>
      <c r="C20" s="114">
        <v>103.15005379172165</v>
      </c>
      <c r="D20" s="114">
        <v>119.5219205182611</v>
      </c>
      <c r="F20" s="85"/>
      <c r="G20" s="85"/>
      <c r="H20" s="85"/>
    </row>
    <row r="21" spans="1:8" ht="5.25" customHeight="1" x14ac:dyDescent="0.25">
      <c r="A21" s="52"/>
      <c r="B21" s="121"/>
      <c r="C21" s="121"/>
      <c r="D21" s="121"/>
      <c r="F21" s="85"/>
      <c r="G21" s="85"/>
      <c r="H21" s="85"/>
    </row>
    <row r="22" spans="1:8" ht="18" customHeight="1" x14ac:dyDescent="0.25">
      <c r="A22" s="64" t="s">
        <v>11</v>
      </c>
      <c r="B22" s="116">
        <f>+B20+B18</f>
        <v>450564.1</v>
      </c>
      <c r="C22" s="116">
        <v>100.27619368517982</v>
      </c>
      <c r="D22" s="116">
        <v>107.29742544247043</v>
      </c>
      <c r="F22" s="85"/>
      <c r="G22" s="85"/>
      <c r="H22" s="85"/>
    </row>
    <row r="23" spans="1:8" ht="8.25" customHeight="1" x14ac:dyDescent="0.25">
      <c r="A23" s="53"/>
      <c r="B23" s="121"/>
      <c r="C23" s="121"/>
      <c r="D23" s="121"/>
      <c r="F23" s="85"/>
      <c r="G23" s="85"/>
      <c r="H23" s="85"/>
    </row>
    <row r="24" spans="1:8" x14ac:dyDescent="0.25">
      <c r="A24" s="54" t="s">
        <v>43</v>
      </c>
      <c r="B24" s="114">
        <f>+B25+B29</f>
        <v>359154.5</v>
      </c>
      <c r="C24" s="114">
        <v>100.49599803399821</v>
      </c>
      <c r="D24" s="114">
        <v>105.05583846028065</v>
      </c>
      <c r="F24" s="85"/>
      <c r="G24" s="85"/>
      <c r="H24" s="85"/>
    </row>
    <row r="25" spans="1:8" ht="13.8" x14ac:dyDescent="0.25">
      <c r="A25" s="54" t="s">
        <v>52</v>
      </c>
      <c r="B25" s="114">
        <f>+B26+B27+B28</f>
        <v>311958.09999999998</v>
      </c>
      <c r="C25" s="114">
        <v>100.76709770608021</v>
      </c>
      <c r="D25" s="114">
        <v>105.19163465815038</v>
      </c>
      <c r="F25" s="85"/>
      <c r="G25" s="85"/>
      <c r="H25" s="85"/>
    </row>
    <row r="26" spans="1:8" x14ac:dyDescent="0.25">
      <c r="A26" s="54" t="s">
        <v>28</v>
      </c>
      <c r="B26" s="114">
        <v>273767.3</v>
      </c>
      <c r="C26" s="114">
        <v>101.20342034974198</v>
      </c>
      <c r="D26" s="114">
        <v>105.29466990716575</v>
      </c>
      <c r="F26" s="85"/>
      <c r="G26" s="85"/>
      <c r="H26" s="85"/>
    </row>
    <row r="27" spans="1:8" ht="24" x14ac:dyDescent="0.25">
      <c r="A27" s="48" t="s">
        <v>56</v>
      </c>
      <c r="B27" s="114">
        <v>1801</v>
      </c>
      <c r="C27" s="114">
        <v>83.873521698253256</v>
      </c>
      <c r="D27" s="114">
        <v>106.25368731563422</v>
      </c>
      <c r="F27" s="85"/>
      <c r="G27" s="85"/>
      <c r="H27" s="85"/>
    </row>
    <row r="28" spans="1:8" ht="22.5" customHeight="1" x14ac:dyDescent="0.25">
      <c r="A28" s="55" t="s">
        <v>57</v>
      </c>
      <c r="B28" s="114">
        <v>36389.800000000003</v>
      </c>
      <c r="C28" s="114">
        <v>98.563343491510665</v>
      </c>
      <c r="D28" s="114">
        <v>104.37164425680328</v>
      </c>
      <c r="F28" s="85"/>
      <c r="G28" s="85"/>
      <c r="H28" s="85"/>
    </row>
    <row r="29" spans="1:8" ht="28.5" customHeight="1" x14ac:dyDescent="0.25">
      <c r="A29" s="55" t="s">
        <v>58</v>
      </c>
      <c r="B29" s="114">
        <v>47196.4</v>
      </c>
      <c r="C29" s="114">
        <v>98.756939494798246</v>
      </c>
      <c r="D29" s="114">
        <v>104.16699773110506</v>
      </c>
      <c r="F29" s="85"/>
      <c r="G29" s="85"/>
      <c r="H29" s="85"/>
    </row>
    <row r="30" spans="1:8" ht="6.75" customHeight="1" x14ac:dyDescent="0.25">
      <c r="A30" s="56"/>
      <c r="B30" s="114"/>
      <c r="C30" s="114"/>
      <c r="D30" s="114"/>
      <c r="F30" s="85"/>
      <c r="G30" s="85"/>
      <c r="H30" s="85"/>
    </row>
    <row r="31" spans="1:8" x14ac:dyDescent="0.25">
      <c r="A31" s="57" t="s">
        <v>44</v>
      </c>
      <c r="B31" s="114">
        <v>117578.80333241516</v>
      </c>
      <c r="C31" s="114">
        <v>100.61718386375603</v>
      </c>
      <c r="D31" s="114">
        <v>111.45512127195498</v>
      </c>
      <c r="F31" s="85"/>
      <c r="G31" s="85"/>
      <c r="H31" s="85"/>
    </row>
    <row r="32" spans="1:8" x14ac:dyDescent="0.25">
      <c r="A32" s="53" t="s">
        <v>45</v>
      </c>
      <c r="B32" s="114"/>
      <c r="C32" s="114"/>
      <c r="D32" s="114"/>
      <c r="F32" s="85"/>
      <c r="G32" s="85"/>
      <c r="H32" s="85"/>
    </row>
    <row r="33" spans="1:8" x14ac:dyDescent="0.25">
      <c r="A33" s="58" t="s">
        <v>32</v>
      </c>
      <c r="B33" s="114">
        <v>115858.20333241516</v>
      </c>
      <c r="C33" s="114">
        <v>99.736012009429814</v>
      </c>
      <c r="D33" s="114">
        <v>104.48425316857524</v>
      </c>
      <c r="F33" s="85"/>
      <c r="G33" s="85"/>
      <c r="H33" s="85"/>
    </row>
    <row r="34" spans="1:8" ht="6.75" customHeight="1" x14ac:dyDescent="0.25">
      <c r="A34" s="59"/>
      <c r="B34" s="114"/>
      <c r="C34" s="114"/>
      <c r="D34" s="114"/>
      <c r="F34" s="85"/>
      <c r="G34" s="85"/>
      <c r="H34" s="85"/>
    </row>
    <row r="35" spans="1:8" x14ac:dyDescent="0.25">
      <c r="A35" s="53" t="s">
        <v>34</v>
      </c>
      <c r="B35" s="114">
        <f>+B36-B37</f>
        <v>-26169.200000000012</v>
      </c>
      <c r="C35" s="115" t="s">
        <v>0</v>
      </c>
      <c r="D35" s="115" t="s">
        <v>0</v>
      </c>
      <c r="F35" s="85"/>
      <c r="G35" s="85"/>
      <c r="H35" s="85"/>
    </row>
    <row r="36" spans="1:8" x14ac:dyDescent="0.25">
      <c r="A36" s="53" t="s">
        <v>46</v>
      </c>
      <c r="B36" s="114">
        <v>165663.79999999999</v>
      </c>
      <c r="C36" s="114">
        <v>103.50214263929738</v>
      </c>
      <c r="D36" s="114">
        <v>103.42197394969735</v>
      </c>
      <c r="F36" s="85"/>
      <c r="G36" s="85"/>
      <c r="H36" s="85"/>
    </row>
    <row r="37" spans="1:8" x14ac:dyDescent="0.25">
      <c r="A37" s="53" t="s">
        <v>47</v>
      </c>
      <c r="B37" s="114">
        <v>191833</v>
      </c>
      <c r="C37" s="114">
        <v>103.64462352018991</v>
      </c>
      <c r="D37" s="114">
        <v>102.24217206454753</v>
      </c>
      <c r="F37" s="85"/>
      <c r="G37" s="85"/>
      <c r="H37" s="85"/>
    </row>
    <row r="38" spans="1:8" ht="8.25" customHeight="1" thickBot="1" x14ac:dyDescent="0.3">
      <c r="A38" s="60"/>
      <c r="B38" s="61"/>
      <c r="C38" s="61"/>
      <c r="D38" s="62"/>
      <c r="F38" s="85"/>
      <c r="G38" s="85"/>
      <c r="H38" s="85"/>
    </row>
    <row r="39" spans="1:8" ht="24.75" customHeight="1" x14ac:dyDescent="0.25">
      <c r="A39" s="216" t="s">
        <v>48</v>
      </c>
      <c r="B39" s="217"/>
      <c r="C39" s="217"/>
      <c r="D39" s="217"/>
    </row>
    <row r="40" spans="1:8" ht="57.75" customHeight="1" x14ac:dyDescent="0.25">
      <c r="A40" s="216" t="s">
        <v>49</v>
      </c>
      <c r="B40" s="217"/>
      <c r="C40" s="217"/>
      <c r="D40" s="217"/>
    </row>
    <row r="41" spans="1:8" ht="36.75" customHeight="1" x14ac:dyDescent="0.25">
      <c r="A41" s="216" t="s">
        <v>50</v>
      </c>
      <c r="B41" s="217"/>
      <c r="C41" s="217"/>
      <c r="D41" s="217"/>
    </row>
    <row r="42" spans="1:8" x14ac:dyDescent="0.25">
      <c r="B42" s="7"/>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6"/>
  <sheetViews>
    <sheetView showGridLines="0" topLeftCell="A10" workbookViewId="0">
      <selection activeCell="A31" sqref="A31"/>
    </sheetView>
  </sheetViews>
  <sheetFormatPr defaultColWidth="9.109375" defaultRowHeight="12" x14ac:dyDescent="0.25"/>
  <cols>
    <col min="1" max="1" width="42.109375" style="9" customWidth="1"/>
    <col min="2" max="2" width="12.6640625" style="9" customWidth="1"/>
    <col min="3" max="4" width="13.88671875" style="9" customWidth="1"/>
    <col min="5" max="16384" width="9.109375" style="6"/>
  </cols>
  <sheetData>
    <row r="2" spans="1:7" ht="13.8" x14ac:dyDescent="0.3">
      <c r="A2" s="38" t="s">
        <v>349</v>
      </c>
    </row>
    <row r="3" spans="1:7" ht="6.75" customHeight="1" x14ac:dyDescent="0.25"/>
    <row r="4" spans="1:7" ht="12.6" thickBot="1" x14ac:dyDescent="0.3">
      <c r="A4" s="76"/>
      <c r="B4" s="76"/>
      <c r="C4" s="76"/>
      <c r="D4" s="65" t="s">
        <v>59</v>
      </c>
    </row>
    <row r="5" spans="1:7" ht="39.75" customHeight="1" thickBot="1" x14ac:dyDescent="0.3">
      <c r="A5" s="66"/>
      <c r="B5" s="43" t="s">
        <v>42</v>
      </c>
      <c r="C5" s="43" t="s">
        <v>347</v>
      </c>
      <c r="D5" s="44" t="s">
        <v>348</v>
      </c>
    </row>
    <row r="6" spans="1:7" x14ac:dyDescent="0.25">
      <c r="A6" s="67"/>
      <c r="B6" s="8"/>
      <c r="C6" s="8"/>
      <c r="D6" s="68"/>
    </row>
    <row r="7" spans="1:7" x14ac:dyDescent="0.25">
      <c r="A7" s="47" t="s">
        <v>15</v>
      </c>
      <c r="B7" s="114">
        <v>16405.400000000001</v>
      </c>
      <c r="C7" s="114">
        <v>99.846415930375215</v>
      </c>
      <c r="D7" s="114">
        <v>109.66624064000996</v>
      </c>
      <c r="E7" s="85"/>
      <c r="F7" s="85"/>
      <c r="G7" s="85"/>
    </row>
    <row r="8" spans="1:7" ht="48" x14ac:dyDescent="0.25">
      <c r="A8" s="48" t="s">
        <v>61</v>
      </c>
      <c r="B8" s="114">
        <v>78972.3</v>
      </c>
      <c r="C8" s="114">
        <v>97.286770737449828</v>
      </c>
      <c r="D8" s="114">
        <v>104.98328703492872</v>
      </c>
      <c r="E8" s="85"/>
      <c r="F8" s="85"/>
      <c r="G8" s="85"/>
    </row>
    <row r="9" spans="1:7" x14ac:dyDescent="0.25">
      <c r="A9" s="47" t="s">
        <v>16</v>
      </c>
      <c r="B9" s="114">
        <v>37753.1</v>
      </c>
      <c r="C9" s="114">
        <v>100.18808489112692</v>
      </c>
      <c r="D9" s="114">
        <v>103.38626379315959</v>
      </c>
      <c r="E9" s="85"/>
      <c r="F9" s="85"/>
      <c r="G9" s="85"/>
    </row>
    <row r="10" spans="1:7" ht="36" x14ac:dyDescent="0.25">
      <c r="A10" s="48" t="s">
        <v>22</v>
      </c>
      <c r="B10" s="114">
        <v>96777.5</v>
      </c>
      <c r="C10" s="114">
        <v>101.14948523336034</v>
      </c>
      <c r="D10" s="114">
        <v>104.13298495827918</v>
      </c>
      <c r="E10" s="85"/>
      <c r="F10" s="85"/>
      <c r="G10" s="85"/>
    </row>
    <row r="11" spans="1:7" x14ac:dyDescent="0.25">
      <c r="A11" s="47" t="s">
        <v>17</v>
      </c>
      <c r="B11" s="114">
        <v>32382.7</v>
      </c>
      <c r="C11" s="114">
        <v>99.157911127866385</v>
      </c>
      <c r="D11" s="114">
        <v>103.37890718300314</v>
      </c>
      <c r="E11" s="85"/>
      <c r="F11" s="85"/>
      <c r="G11" s="85"/>
    </row>
    <row r="12" spans="1:7" x14ac:dyDescent="0.25">
      <c r="A12" s="47" t="s">
        <v>18</v>
      </c>
      <c r="B12" s="114">
        <v>13640.3</v>
      </c>
      <c r="C12" s="114">
        <v>99.519841120203125</v>
      </c>
      <c r="D12" s="114">
        <v>102.45108541931958</v>
      </c>
      <c r="E12" s="85"/>
      <c r="F12" s="85"/>
      <c r="G12" s="85"/>
    </row>
    <row r="13" spans="1:7" x14ac:dyDescent="0.25">
      <c r="A13" s="47" t="s">
        <v>19</v>
      </c>
      <c r="B13" s="114">
        <v>33813.300000000003</v>
      </c>
      <c r="C13" s="114">
        <v>96.455699170092046</v>
      </c>
      <c r="D13" s="114">
        <v>105.38465030705046</v>
      </c>
      <c r="E13" s="85"/>
      <c r="F13" s="85"/>
      <c r="G13" s="85"/>
    </row>
    <row r="14" spans="1:7" ht="36" x14ac:dyDescent="0.25">
      <c r="A14" s="48" t="s">
        <v>54</v>
      </c>
      <c r="B14" s="114">
        <v>39742.699999999997</v>
      </c>
      <c r="C14" s="114">
        <v>101.29617000496746</v>
      </c>
      <c r="D14" s="114">
        <v>102.66556398442393</v>
      </c>
      <c r="E14" s="85"/>
      <c r="F14" s="85"/>
      <c r="G14" s="85"/>
    </row>
    <row r="15" spans="1:7" ht="36" x14ac:dyDescent="0.25">
      <c r="A15" s="48" t="s">
        <v>23</v>
      </c>
      <c r="B15" s="114">
        <v>59051.1</v>
      </c>
      <c r="C15" s="114">
        <v>100.78848131642097</v>
      </c>
      <c r="D15" s="114">
        <v>99.707689317632813</v>
      </c>
      <c r="E15" s="85"/>
      <c r="F15" s="85"/>
      <c r="G15" s="85"/>
    </row>
    <row r="16" spans="1:7" ht="24" x14ac:dyDescent="0.25">
      <c r="A16" s="48" t="s">
        <v>24</v>
      </c>
      <c r="B16" s="114">
        <v>14094</v>
      </c>
      <c r="C16" s="114">
        <v>102.07792823210244</v>
      </c>
      <c r="D16" s="114">
        <v>102.50867463713105</v>
      </c>
      <c r="E16" s="85"/>
      <c r="F16" s="85"/>
      <c r="G16" s="85"/>
    </row>
    <row r="17" spans="1:7" ht="6" customHeight="1" x14ac:dyDescent="0.25">
      <c r="A17" s="49"/>
      <c r="B17" s="114"/>
      <c r="C17" s="114"/>
      <c r="D17" s="114"/>
      <c r="E17" s="85"/>
      <c r="F17" s="85"/>
      <c r="G17" s="85"/>
    </row>
    <row r="18" spans="1:7" x14ac:dyDescent="0.25">
      <c r="A18" s="50" t="s">
        <v>20</v>
      </c>
      <c r="B18" s="114">
        <f>SUM(B7:B16)</f>
        <v>422632.39999999997</v>
      </c>
      <c r="C18" s="114">
        <v>100.63131406442839</v>
      </c>
      <c r="D18" s="114">
        <v>102.60681996661658</v>
      </c>
      <c r="E18" s="85"/>
      <c r="F18" s="85"/>
      <c r="G18" s="85"/>
    </row>
    <row r="19" spans="1:7" ht="6.75" customHeight="1" x14ac:dyDescent="0.25">
      <c r="A19" s="51"/>
      <c r="B19" s="114"/>
      <c r="C19" s="114"/>
      <c r="D19" s="114"/>
      <c r="E19" s="85"/>
      <c r="F19" s="85"/>
      <c r="G19" s="85"/>
    </row>
    <row r="20" spans="1:7" ht="13.8" x14ac:dyDescent="0.25">
      <c r="A20" s="50" t="s">
        <v>51</v>
      </c>
      <c r="B20" s="114">
        <v>49237.4</v>
      </c>
      <c r="C20" s="114">
        <v>110.620178957112</v>
      </c>
      <c r="D20" s="114">
        <v>96.828090477102251</v>
      </c>
      <c r="E20" s="85"/>
      <c r="F20" s="85"/>
      <c r="G20" s="85"/>
    </row>
    <row r="21" spans="1:7" ht="6.75" customHeight="1" x14ac:dyDescent="0.25">
      <c r="A21" s="69"/>
      <c r="B21" s="114"/>
      <c r="C21" s="114"/>
      <c r="D21" s="114"/>
      <c r="E21" s="85"/>
      <c r="F21" s="85"/>
      <c r="G21" s="85"/>
    </row>
    <row r="22" spans="1:7" x14ac:dyDescent="0.25">
      <c r="A22" s="70" t="s">
        <v>60</v>
      </c>
      <c r="B22" s="114">
        <f>+B24-B18-B20</f>
        <v>-605.29999999996653</v>
      </c>
      <c r="C22" s="115" t="s">
        <v>0</v>
      </c>
      <c r="D22" s="115" t="s">
        <v>0</v>
      </c>
      <c r="E22" s="85"/>
      <c r="F22" s="85"/>
      <c r="G22" s="85"/>
    </row>
    <row r="23" spans="1:7" ht="7.5" customHeight="1" x14ac:dyDescent="0.25">
      <c r="A23" s="71"/>
      <c r="B23" s="114"/>
      <c r="C23" s="114"/>
      <c r="D23" s="114"/>
      <c r="E23" s="85"/>
      <c r="F23" s="85"/>
      <c r="G23" s="85"/>
    </row>
    <row r="24" spans="1:7" ht="18" customHeight="1" x14ac:dyDescent="0.25">
      <c r="A24" s="64" t="s">
        <v>11</v>
      </c>
      <c r="B24" s="116">
        <v>471264.5</v>
      </c>
      <c r="C24" s="116">
        <v>101.19854109490105</v>
      </c>
      <c r="D24" s="116">
        <v>101.10048665767644</v>
      </c>
      <c r="E24" s="85"/>
      <c r="F24" s="85"/>
      <c r="G24" s="85"/>
    </row>
    <row r="25" spans="1:7" ht="6" customHeight="1" x14ac:dyDescent="0.25">
      <c r="A25" s="57"/>
      <c r="B25" s="114"/>
      <c r="C25" s="114"/>
      <c r="D25" s="114"/>
      <c r="E25" s="85"/>
      <c r="F25" s="85"/>
      <c r="G25" s="85"/>
    </row>
    <row r="26" spans="1:7" x14ac:dyDescent="0.25">
      <c r="A26" s="54" t="s">
        <v>43</v>
      </c>
      <c r="B26" s="114">
        <f>+B27+B31</f>
        <v>379261</v>
      </c>
      <c r="C26" s="114">
        <v>100.81772417141543</v>
      </c>
      <c r="D26" s="114">
        <v>102.30648842585299</v>
      </c>
      <c r="E26" s="85"/>
      <c r="F26" s="85"/>
      <c r="G26" s="85"/>
    </row>
    <row r="27" spans="1:7" ht="13.8" x14ac:dyDescent="0.25">
      <c r="A27" s="54" t="s">
        <v>52</v>
      </c>
      <c r="B27" s="114">
        <f>+B28+B29+B30</f>
        <v>331144.5</v>
      </c>
      <c r="C27" s="114">
        <v>100.3195719830257</v>
      </c>
      <c r="D27" s="114">
        <v>101.89030074366316</v>
      </c>
      <c r="E27" s="85"/>
      <c r="F27" s="85"/>
      <c r="G27" s="85"/>
    </row>
    <row r="28" spans="1:7" x14ac:dyDescent="0.25">
      <c r="A28" s="54" t="s">
        <v>28</v>
      </c>
      <c r="B28" s="114">
        <v>292159.2</v>
      </c>
      <c r="C28" s="114">
        <v>100.01196735902825</v>
      </c>
      <c r="D28" s="114">
        <v>102.33054698454261</v>
      </c>
      <c r="E28" s="85"/>
      <c r="F28" s="85"/>
      <c r="G28" s="85"/>
    </row>
    <row r="29" spans="1:7" ht="24" x14ac:dyDescent="0.25">
      <c r="A29" s="48" t="s">
        <v>29</v>
      </c>
      <c r="B29" s="114">
        <v>3233.8</v>
      </c>
      <c r="C29" s="114">
        <v>91.500039516320243</v>
      </c>
      <c r="D29" s="114">
        <v>92.822222559351601</v>
      </c>
      <c r="E29" s="85"/>
      <c r="F29" s="85"/>
      <c r="G29" s="85"/>
    </row>
    <row r="30" spans="1:7" ht="25.5" customHeight="1" x14ac:dyDescent="0.25">
      <c r="A30" s="55" t="s">
        <v>62</v>
      </c>
      <c r="B30" s="114">
        <v>35751.5</v>
      </c>
      <c r="C30" s="114">
        <v>102.96756145364752</v>
      </c>
      <c r="D30" s="114">
        <v>100.09839177480673</v>
      </c>
      <c r="E30" s="85"/>
      <c r="F30" s="85"/>
      <c r="G30" s="85"/>
    </row>
    <row r="31" spans="1:7" ht="25.5" customHeight="1" x14ac:dyDescent="0.25">
      <c r="A31" s="55" t="s">
        <v>58</v>
      </c>
      <c r="B31" s="114">
        <v>48116.5</v>
      </c>
      <c r="C31" s="114">
        <v>106.08716511104188</v>
      </c>
      <c r="D31" s="114">
        <v>103.69821284965808</v>
      </c>
      <c r="E31" s="85"/>
      <c r="F31" s="85"/>
      <c r="G31" s="85"/>
    </row>
    <row r="32" spans="1:7" ht="6" customHeight="1" x14ac:dyDescent="0.25">
      <c r="A32" s="56"/>
      <c r="B32" s="114"/>
      <c r="C32" s="114"/>
      <c r="D32" s="114"/>
      <c r="E32" s="85"/>
      <c r="F32" s="85"/>
      <c r="G32" s="85"/>
    </row>
    <row r="33" spans="1:7" x14ac:dyDescent="0.25">
      <c r="A33" s="57" t="s">
        <v>44</v>
      </c>
      <c r="B33" s="114">
        <v>118962.70000000001</v>
      </c>
      <c r="C33" s="114">
        <v>101.27642012412299</v>
      </c>
      <c r="D33" s="114">
        <v>92.903277587912072</v>
      </c>
      <c r="E33" s="85"/>
      <c r="F33" s="85"/>
      <c r="G33" s="85"/>
    </row>
    <row r="34" spans="1:7" x14ac:dyDescent="0.25">
      <c r="A34" s="53" t="s">
        <v>45</v>
      </c>
      <c r="B34" s="114"/>
      <c r="C34" s="114"/>
      <c r="D34" s="114"/>
      <c r="E34" s="85"/>
      <c r="F34" s="85"/>
      <c r="G34" s="85"/>
    </row>
    <row r="35" spans="1:7" x14ac:dyDescent="0.25">
      <c r="A35" s="58" t="s">
        <v>32</v>
      </c>
      <c r="B35" s="114">
        <v>119082.6</v>
      </c>
      <c r="C35" s="114">
        <v>91.014655241451109</v>
      </c>
      <c r="D35" s="114">
        <v>103.87240581555265</v>
      </c>
      <c r="E35" s="85"/>
      <c r="F35" s="85"/>
      <c r="G35" s="85"/>
    </row>
    <row r="36" spans="1:7" ht="6.75" customHeight="1" x14ac:dyDescent="0.25">
      <c r="A36" s="59"/>
      <c r="B36" s="114"/>
      <c r="C36" s="114"/>
      <c r="D36" s="114"/>
      <c r="E36" s="85"/>
      <c r="F36" s="85"/>
      <c r="G36" s="85"/>
    </row>
    <row r="37" spans="1:7" x14ac:dyDescent="0.25">
      <c r="A37" s="53" t="s">
        <v>34</v>
      </c>
      <c r="B37" s="114">
        <f>+B38-B39</f>
        <v>-27918.099999999977</v>
      </c>
      <c r="C37" s="115" t="s">
        <v>0</v>
      </c>
      <c r="D37" s="115" t="s">
        <v>0</v>
      </c>
      <c r="E37" s="85"/>
      <c r="F37" s="85"/>
      <c r="G37" s="85"/>
    </row>
    <row r="38" spans="1:7" x14ac:dyDescent="0.25">
      <c r="A38" s="53" t="s">
        <v>46</v>
      </c>
      <c r="B38" s="114">
        <v>166617.5</v>
      </c>
      <c r="C38" s="114">
        <v>98.791229758428457</v>
      </c>
      <c r="D38" s="114">
        <v>102.97808294950353</v>
      </c>
      <c r="E38" s="85"/>
      <c r="F38" s="85"/>
      <c r="G38" s="85"/>
    </row>
    <row r="39" spans="1:7" x14ac:dyDescent="0.25">
      <c r="A39" s="53" t="s">
        <v>47</v>
      </c>
      <c r="B39" s="114">
        <v>194535.59999999998</v>
      </c>
      <c r="C39" s="114">
        <v>98.309166675668962</v>
      </c>
      <c r="D39" s="114">
        <v>102.40794862761555</v>
      </c>
      <c r="E39" s="85"/>
      <c r="F39" s="85"/>
      <c r="G39" s="85"/>
    </row>
    <row r="40" spans="1:7" ht="6.75" customHeight="1" x14ac:dyDescent="0.25">
      <c r="A40" s="57"/>
      <c r="B40" s="114"/>
      <c r="C40" s="114"/>
      <c r="D40" s="114"/>
      <c r="E40" s="85"/>
      <c r="F40" s="85"/>
      <c r="G40" s="85"/>
    </row>
    <row r="41" spans="1:7" x14ac:dyDescent="0.25">
      <c r="A41" s="72" t="s">
        <v>60</v>
      </c>
      <c r="B41" s="114">
        <f>+B24-B26-B33-B37</f>
        <v>958.89999999996508</v>
      </c>
      <c r="C41" s="115" t="s">
        <v>0</v>
      </c>
      <c r="D41" s="115" t="s">
        <v>0</v>
      </c>
      <c r="E41" s="85"/>
      <c r="F41" s="85"/>
      <c r="G41" s="85"/>
    </row>
    <row r="42" spans="1:7" ht="6.75" customHeight="1" thickBot="1" x14ac:dyDescent="0.3">
      <c r="A42" s="73"/>
      <c r="B42" s="74"/>
      <c r="C42" s="74"/>
      <c r="D42" s="75"/>
      <c r="E42" s="85"/>
      <c r="F42" s="85"/>
      <c r="G42" s="85"/>
    </row>
    <row r="43" spans="1:7" ht="24" customHeight="1" x14ac:dyDescent="0.25">
      <c r="A43" s="216" t="s">
        <v>48</v>
      </c>
      <c r="B43" s="217"/>
      <c r="C43" s="217"/>
      <c r="D43" s="217"/>
    </row>
    <row r="44" spans="1:7" ht="59.25" customHeight="1" x14ac:dyDescent="0.25">
      <c r="A44" s="216" t="s">
        <v>49</v>
      </c>
      <c r="B44" s="217"/>
      <c r="C44" s="217"/>
      <c r="D44" s="217"/>
    </row>
    <row r="45" spans="1:7" ht="35.25" customHeight="1" x14ac:dyDescent="0.25">
      <c r="A45" s="216" t="s">
        <v>50</v>
      </c>
      <c r="B45" s="217"/>
      <c r="C45" s="217"/>
      <c r="D45" s="217"/>
    </row>
    <row r="46" spans="1:7" x14ac:dyDescent="0.25">
      <c r="B46" s="10"/>
    </row>
  </sheetData>
  <mergeCells count="3">
    <mergeCell ref="A43:D43"/>
    <mergeCell ref="A44:D44"/>
    <mergeCell ref="A45:D45"/>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2"/>
  <sheetViews>
    <sheetView showGridLines="0" topLeftCell="A7" workbookViewId="0">
      <selection activeCell="A7" sqref="A7"/>
    </sheetView>
  </sheetViews>
  <sheetFormatPr defaultColWidth="9.109375" defaultRowHeight="12" x14ac:dyDescent="0.25"/>
  <cols>
    <col min="1" max="1" width="42.6640625" style="5" customWidth="1"/>
    <col min="2" max="2" width="12.6640625" style="5" customWidth="1"/>
    <col min="3" max="3" width="13.5546875" style="5" customWidth="1"/>
    <col min="4" max="4" width="13.6640625" style="5" customWidth="1"/>
    <col min="5" max="16384" width="9.109375" style="6"/>
  </cols>
  <sheetData>
    <row r="2" spans="1:7" ht="13.8" x14ac:dyDescent="0.3">
      <c r="A2" s="38" t="s">
        <v>350</v>
      </c>
    </row>
    <row r="3" spans="1:7" ht="6.75" customHeight="1" x14ac:dyDescent="0.25"/>
    <row r="4" spans="1:7" ht="12.6" thickBot="1" x14ac:dyDescent="0.3">
      <c r="A4" s="63"/>
      <c r="B4" s="63"/>
      <c r="C4" s="63"/>
      <c r="D4" s="41" t="s">
        <v>41</v>
      </c>
    </row>
    <row r="5" spans="1:7" ht="50.25" customHeight="1" thickBot="1" x14ac:dyDescent="0.3">
      <c r="A5" s="42"/>
      <c r="B5" s="43" t="s">
        <v>42</v>
      </c>
      <c r="C5" s="43" t="s">
        <v>351</v>
      </c>
      <c r="D5" s="44" t="s">
        <v>352</v>
      </c>
    </row>
    <row r="6" spans="1:7" ht="7.5" customHeight="1" x14ac:dyDescent="0.25">
      <c r="A6" s="45"/>
      <c r="B6" s="3"/>
      <c r="C6" s="3"/>
      <c r="D6" s="46"/>
    </row>
    <row r="7" spans="1:7" x14ac:dyDescent="0.25">
      <c r="A7" s="47" t="s">
        <v>15</v>
      </c>
      <c r="B7" s="117">
        <v>15384</v>
      </c>
      <c r="C7" s="117">
        <v>101.73583594021551</v>
      </c>
      <c r="D7" s="117">
        <v>105.12002295913136</v>
      </c>
      <c r="E7" s="85"/>
      <c r="F7" s="85"/>
      <c r="G7" s="85"/>
    </row>
    <row r="8" spans="1:7" ht="48" x14ac:dyDescent="0.25">
      <c r="A8" s="48" t="s">
        <v>53</v>
      </c>
      <c r="B8" s="117">
        <v>132952.70000000001</v>
      </c>
      <c r="C8" s="117">
        <v>98.52835068881808</v>
      </c>
      <c r="D8" s="117">
        <v>103.13814412516271</v>
      </c>
      <c r="E8" s="85"/>
      <c r="F8" s="85"/>
      <c r="G8" s="85"/>
    </row>
    <row r="9" spans="1:7" x14ac:dyDescent="0.25">
      <c r="A9" s="47" t="s">
        <v>16</v>
      </c>
      <c r="B9" s="117">
        <v>42499.499999999985</v>
      </c>
      <c r="C9" s="117">
        <v>105.60573715094885</v>
      </c>
      <c r="D9" s="117">
        <v>107.92975594890414</v>
      </c>
      <c r="E9" s="85"/>
      <c r="F9" s="85"/>
      <c r="G9" s="85"/>
    </row>
    <row r="10" spans="1:7" ht="36" x14ac:dyDescent="0.25">
      <c r="A10" s="48" t="s">
        <v>22</v>
      </c>
      <c r="B10" s="117">
        <v>187671.89999999997</v>
      </c>
      <c r="C10" s="117">
        <v>99.770350787199618</v>
      </c>
      <c r="D10" s="117">
        <v>106.03315600112091</v>
      </c>
      <c r="E10" s="85"/>
      <c r="F10" s="85"/>
      <c r="G10" s="85"/>
    </row>
    <row r="11" spans="1:7" x14ac:dyDescent="0.25">
      <c r="A11" s="47" t="s">
        <v>17</v>
      </c>
      <c r="B11" s="117">
        <v>61498.600000000006</v>
      </c>
      <c r="C11" s="117">
        <v>101.07201179544114</v>
      </c>
      <c r="D11" s="117">
        <v>106.04450176917292</v>
      </c>
      <c r="E11" s="85"/>
      <c r="F11" s="85"/>
      <c r="G11" s="85"/>
    </row>
    <row r="12" spans="1:7" x14ac:dyDescent="0.25">
      <c r="A12" s="47" t="s">
        <v>18</v>
      </c>
      <c r="B12" s="117">
        <v>25672.9</v>
      </c>
      <c r="C12" s="117">
        <v>99.565300717820065</v>
      </c>
      <c r="D12" s="117">
        <v>112.31177762417647</v>
      </c>
      <c r="E12" s="85"/>
      <c r="F12" s="85"/>
      <c r="G12" s="85"/>
    </row>
    <row r="13" spans="1:7" x14ac:dyDescent="0.25">
      <c r="A13" s="47" t="s">
        <v>19</v>
      </c>
      <c r="B13" s="117">
        <v>61411.700000000004</v>
      </c>
      <c r="C13" s="117">
        <v>99.992655288192537</v>
      </c>
      <c r="D13" s="117">
        <v>107.40104022749293</v>
      </c>
      <c r="E13" s="85"/>
      <c r="F13" s="85"/>
      <c r="G13" s="85"/>
    </row>
    <row r="14" spans="1:7" ht="36" x14ac:dyDescent="0.25">
      <c r="A14" s="48" t="s">
        <v>54</v>
      </c>
      <c r="B14" s="117">
        <v>64081.900000000009</v>
      </c>
      <c r="C14" s="117">
        <v>97.080898149834965</v>
      </c>
      <c r="D14" s="117">
        <v>108.33593965285515</v>
      </c>
      <c r="E14" s="85"/>
      <c r="F14" s="85"/>
      <c r="G14" s="85"/>
    </row>
    <row r="15" spans="1:7" ht="36" x14ac:dyDescent="0.25">
      <c r="A15" s="48" t="s">
        <v>55</v>
      </c>
      <c r="B15" s="117">
        <v>115736.39999999998</v>
      </c>
      <c r="C15" s="117">
        <v>100.08952336873398</v>
      </c>
      <c r="D15" s="117">
        <v>106.61014513579534</v>
      </c>
      <c r="E15" s="85"/>
      <c r="F15" s="85"/>
      <c r="G15" s="85"/>
    </row>
    <row r="16" spans="1:7" ht="24" x14ac:dyDescent="0.25">
      <c r="A16" s="48" t="s">
        <v>24</v>
      </c>
      <c r="B16" s="117">
        <v>31512.1</v>
      </c>
      <c r="C16" s="117">
        <v>99.82975894952456</v>
      </c>
      <c r="D16" s="117">
        <v>107.04783710517911</v>
      </c>
      <c r="E16" s="85"/>
      <c r="F16" s="85"/>
      <c r="G16" s="85"/>
    </row>
    <row r="17" spans="1:7" ht="8.25" customHeight="1" x14ac:dyDescent="0.25">
      <c r="A17" s="49"/>
      <c r="B17" s="117"/>
      <c r="C17" s="117"/>
      <c r="D17" s="117"/>
      <c r="E17" s="85"/>
      <c r="F17" s="85"/>
      <c r="G17" s="85"/>
    </row>
    <row r="18" spans="1:7" x14ac:dyDescent="0.25">
      <c r="A18" s="50" t="s">
        <v>20</v>
      </c>
      <c r="B18" s="117">
        <f>SUM(B7:B16)</f>
        <v>738421.7</v>
      </c>
      <c r="C18" s="117">
        <v>99.825723348633602</v>
      </c>
      <c r="D18" s="117">
        <v>106.23348063252523</v>
      </c>
      <c r="E18" s="85"/>
      <c r="F18" s="85"/>
      <c r="G18" s="85"/>
    </row>
    <row r="19" spans="1:7" ht="6.75" customHeight="1" x14ac:dyDescent="0.25">
      <c r="A19" s="51"/>
      <c r="B19" s="117"/>
      <c r="C19" s="117"/>
      <c r="D19" s="117"/>
      <c r="E19" s="85"/>
      <c r="F19" s="85"/>
      <c r="G19" s="85"/>
    </row>
    <row r="20" spans="1:7" ht="13.8" x14ac:dyDescent="0.25">
      <c r="A20" s="50" t="s">
        <v>51</v>
      </c>
      <c r="B20" s="117">
        <v>87916</v>
      </c>
      <c r="C20" s="117">
        <v>104.97034276189061</v>
      </c>
      <c r="D20" s="117">
        <v>120.66495012325073</v>
      </c>
      <c r="E20" s="85"/>
      <c r="F20" s="85"/>
      <c r="G20" s="85"/>
    </row>
    <row r="21" spans="1:7" ht="5.25" customHeight="1" x14ac:dyDescent="0.25">
      <c r="A21" s="52"/>
      <c r="B21" s="118"/>
      <c r="C21" s="118"/>
      <c r="D21" s="118"/>
      <c r="E21" s="85"/>
      <c r="F21" s="85"/>
      <c r="G21" s="85"/>
    </row>
    <row r="22" spans="1:7" ht="18" customHeight="1" x14ac:dyDescent="0.25">
      <c r="A22" s="64" t="s">
        <v>11</v>
      </c>
      <c r="B22" s="119">
        <f>+B20+B18</f>
        <v>826337.7</v>
      </c>
      <c r="C22" s="119">
        <v>100.29206635772725</v>
      </c>
      <c r="D22" s="119">
        <v>107.60266776812324</v>
      </c>
      <c r="E22" s="85"/>
      <c r="F22" s="85"/>
      <c r="G22" s="85"/>
    </row>
    <row r="23" spans="1:7" ht="8.25" customHeight="1" x14ac:dyDescent="0.25">
      <c r="A23" s="53"/>
      <c r="B23" s="118"/>
      <c r="C23" s="118"/>
      <c r="D23" s="118"/>
      <c r="E23" s="85"/>
      <c r="F23" s="85"/>
      <c r="G23" s="85"/>
    </row>
    <row r="24" spans="1:7" x14ac:dyDescent="0.25">
      <c r="A24" s="54" t="s">
        <v>43</v>
      </c>
      <c r="B24" s="117">
        <f>+B25+B29</f>
        <v>680362</v>
      </c>
      <c r="C24" s="117">
        <v>100.51723006787994</v>
      </c>
      <c r="D24" s="117">
        <v>105.47826148969544</v>
      </c>
      <c r="E24" s="85"/>
      <c r="F24" s="85"/>
      <c r="G24" s="85"/>
    </row>
    <row r="25" spans="1:7" ht="13.8" x14ac:dyDescent="0.25">
      <c r="A25" s="54" t="s">
        <v>52</v>
      </c>
      <c r="B25" s="117">
        <f>+B26+B27+B28</f>
        <v>593932.9</v>
      </c>
      <c r="C25" s="117">
        <v>100.82521820183518</v>
      </c>
      <c r="D25" s="117">
        <v>105.34918597917078</v>
      </c>
      <c r="E25" s="85"/>
      <c r="F25" s="85"/>
      <c r="G25" s="85"/>
    </row>
    <row r="26" spans="1:7" x14ac:dyDescent="0.25">
      <c r="A26" s="54" t="s">
        <v>28</v>
      </c>
      <c r="B26" s="117">
        <v>524160</v>
      </c>
      <c r="C26" s="117">
        <v>101.43448714534351</v>
      </c>
      <c r="D26" s="117">
        <v>105.21445454226112</v>
      </c>
      <c r="E26" s="85"/>
      <c r="F26" s="85"/>
      <c r="G26" s="85"/>
    </row>
    <row r="27" spans="1:7" ht="24" x14ac:dyDescent="0.25">
      <c r="A27" s="48" t="s">
        <v>56</v>
      </c>
      <c r="B27" s="117">
        <v>3698.5</v>
      </c>
      <c r="C27" s="117">
        <v>90.208709770340704</v>
      </c>
      <c r="D27" s="117">
        <v>107.36472364143054</v>
      </c>
      <c r="E27" s="85"/>
      <c r="F27" s="85"/>
      <c r="G27" s="85"/>
    </row>
    <row r="28" spans="1:7" ht="22.5" customHeight="1" x14ac:dyDescent="0.25">
      <c r="A28" s="55" t="s">
        <v>57</v>
      </c>
      <c r="B28" s="117">
        <v>66074.399999999994</v>
      </c>
      <c r="C28" s="117">
        <v>96.796058892334429</v>
      </c>
      <c r="D28" s="117">
        <v>106.31747983046975</v>
      </c>
      <c r="E28" s="85"/>
      <c r="F28" s="85"/>
      <c r="G28" s="85"/>
    </row>
    <row r="29" spans="1:7" ht="28.5" customHeight="1" x14ac:dyDescent="0.25">
      <c r="A29" s="55" t="s">
        <v>58</v>
      </c>
      <c r="B29" s="117">
        <v>86429.1</v>
      </c>
      <c r="C29" s="117">
        <v>98.430925974159706</v>
      </c>
      <c r="D29" s="117">
        <v>106.37388415796619</v>
      </c>
      <c r="E29" s="85"/>
      <c r="F29" s="85"/>
      <c r="G29" s="85"/>
    </row>
    <row r="30" spans="1:7" ht="6.75" customHeight="1" x14ac:dyDescent="0.25">
      <c r="A30" s="56"/>
      <c r="B30" s="117"/>
      <c r="C30" s="117"/>
      <c r="D30" s="117"/>
      <c r="E30" s="85"/>
      <c r="F30" s="85"/>
      <c r="G30" s="85"/>
    </row>
    <row r="31" spans="1:7" x14ac:dyDescent="0.25">
      <c r="A31" s="57" t="s">
        <v>44</v>
      </c>
      <c r="B31" s="117">
        <v>196836.6</v>
      </c>
      <c r="C31" s="117">
        <v>105.78104921729079</v>
      </c>
      <c r="D31" s="117">
        <v>111.11226517927351</v>
      </c>
      <c r="E31" s="85"/>
      <c r="F31" s="85"/>
      <c r="G31" s="85"/>
    </row>
    <row r="32" spans="1:7" x14ac:dyDescent="0.25">
      <c r="A32" s="53" t="s">
        <v>45</v>
      </c>
      <c r="B32" s="117"/>
      <c r="C32" s="117"/>
      <c r="D32" s="117"/>
      <c r="E32" s="85"/>
      <c r="F32" s="85"/>
      <c r="G32" s="85"/>
    </row>
    <row r="33" spans="1:7" x14ac:dyDescent="0.25">
      <c r="A33" s="58" t="s">
        <v>32</v>
      </c>
      <c r="B33" s="117">
        <v>194456.9</v>
      </c>
      <c r="C33" s="117">
        <v>101.97618754018656</v>
      </c>
      <c r="D33" s="117">
        <v>104.97417980529316</v>
      </c>
      <c r="E33" s="85"/>
      <c r="F33" s="85"/>
      <c r="G33" s="85"/>
    </row>
    <row r="34" spans="1:7" ht="6.75" customHeight="1" x14ac:dyDescent="0.25">
      <c r="A34" s="59"/>
      <c r="B34" s="117"/>
      <c r="C34" s="117"/>
      <c r="D34" s="117"/>
      <c r="E34" s="85"/>
      <c r="F34" s="85"/>
      <c r="G34" s="85"/>
    </row>
    <row r="35" spans="1:7" x14ac:dyDescent="0.25">
      <c r="A35" s="53" t="s">
        <v>34</v>
      </c>
      <c r="B35" s="117">
        <f>+B36-B37</f>
        <v>-50860.899999999965</v>
      </c>
      <c r="C35" s="120" t="s">
        <v>0</v>
      </c>
      <c r="D35" s="120" t="s">
        <v>0</v>
      </c>
      <c r="E35" s="85"/>
      <c r="F35" s="85"/>
      <c r="G35" s="85"/>
    </row>
    <row r="36" spans="1:7" x14ac:dyDescent="0.25">
      <c r="A36" s="53" t="s">
        <v>46</v>
      </c>
      <c r="B36" s="117">
        <v>328784.40000000002</v>
      </c>
      <c r="C36" s="117">
        <v>102.84509068882957</v>
      </c>
      <c r="D36" s="117">
        <v>103.88497037336855</v>
      </c>
      <c r="E36" s="85"/>
      <c r="F36" s="85"/>
      <c r="G36" s="85"/>
    </row>
    <row r="37" spans="1:7" x14ac:dyDescent="0.25">
      <c r="A37" s="53" t="s">
        <v>47</v>
      </c>
      <c r="B37" s="117">
        <v>379645.3</v>
      </c>
      <c r="C37" s="117">
        <v>105.558047059527</v>
      </c>
      <c r="D37" s="117">
        <v>102.40949197897025</v>
      </c>
      <c r="E37" s="85"/>
      <c r="F37" s="85"/>
      <c r="G37" s="85"/>
    </row>
    <row r="38" spans="1:7" ht="8.25" customHeight="1" thickBot="1" x14ac:dyDescent="0.3">
      <c r="A38" s="60"/>
      <c r="B38" s="61"/>
      <c r="C38" s="61"/>
      <c r="D38" s="62"/>
      <c r="E38" s="85"/>
      <c r="F38" s="85"/>
      <c r="G38" s="85"/>
    </row>
    <row r="39" spans="1:7" ht="24.75" customHeight="1" x14ac:dyDescent="0.25">
      <c r="A39" s="216" t="s">
        <v>48</v>
      </c>
      <c r="B39" s="217"/>
      <c r="C39" s="217"/>
      <c r="D39" s="217"/>
    </row>
    <row r="40" spans="1:7" ht="57.75" customHeight="1" x14ac:dyDescent="0.25">
      <c r="A40" s="216" t="s">
        <v>49</v>
      </c>
      <c r="B40" s="217"/>
      <c r="C40" s="217"/>
      <c r="D40" s="217"/>
    </row>
    <row r="41" spans="1:7" ht="36.75" customHeight="1" x14ac:dyDescent="0.25">
      <c r="A41" s="216" t="s">
        <v>50</v>
      </c>
      <c r="B41" s="217"/>
      <c r="C41" s="217"/>
      <c r="D41" s="217"/>
    </row>
    <row r="42" spans="1:7" x14ac:dyDescent="0.25">
      <c r="B42" s="7"/>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vt:lpstr>
      <vt:lpstr>Graph 1</vt:lpstr>
      <vt:lpstr>Table 2</vt:lpstr>
      <vt:lpstr>Table 3</vt:lpstr>
      <vt:lpstr>Table 4</vt:lpstr>
      <vt:lpstr>Table 5</vt:lpstr>
      <vt:lpstr>Table 6</vt:lpstr>
      <vt:lpstr>Table 7</vt:lpstr>
      <vt:lpstr>Table 8</vt:lpstr>
      <vt:lpstr>Sursa grafic 1</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2015-08-20T14:04:57Z</cp:lastPrinted>
  <dcterms:created xsi:type="dcterms:W3CDTF">2015-05-11T12:08:00Z</dcterms:created>
  <dcterms:modified xsi:type="dcterms:W3CDTF">2025-09-03T07:01:15Z</dcterms:modified>
</cp:coreProperties>
</file>