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mc:AlternateContent xmlns:mc="http://schemas.openxmlformats.org/markup-compatibility/2006">
    <mc:Choice Requires="x15">
      <x15ac:absPath xmlns:x15ac="http://schemas.microsoft.com/office/spreadsheetml/2010/11/ac" url="D:\backupPC\diskD\ANII ESA 2010\TRIMESTRE SEC 2010dna Adriana\Anul 2022\Comunicate de presa\T2_2022\P1_2022\"/>
    </mc:Choice>
  </mc:AlternateContent>
  <xr:revisionPtr revIDLastSave="0" documentId="13_ncr:1_{CE6246E8-ED84-4293-AE4D-C6A5CA489525}" xr6:coauthVersionLast="36" xr6:coauthVersionMax="36" xr10:uidLastSave="{00000000-0000-0000-0000-000000000000}"/>
  <bookViews>
    <workbookView xWindow="10245" yWindow="32760" windowWidth="10230" windowHeight="8115" firstSheet="4" activeTab="8" xr2:uid="{00000000-000D-0000-FFFF-FFFF00000000}"/>
  </bookViews>
  <sheets>
    <sheet name="Table 1" sheetId="1" r:id="rId1"/>
    <sheet name="Graph 1" sheetId="2" r:id="rId2"/>
    <sheet name="Table 2" sheetId="9" r:id="rId3"/>
    <sheet name="Table 3" sheetId="8" r:id="rId4"/>
    <sheet name="Table 4" sheetId="6" r:id="rId5"/>
    <sheet name="Table 5" sheetId="5" r:id="rId6"/>
    <sheet name="Table 6" sheetId="4" r:id="rId7"/>
    <sheet name="Table 7" sheetId="3" r:id="rId8"/>
    <sheet name="Table 8" sheetId="7" r:id="rId9"/>
  </sheets>
  <calcPr calcId="191029"/>
</workbook>
</file>

<file path=xl/calcChain.xml><?xml version="1.0" encoding="utf-8"?>
<calcChain xmlns="http://schemas.openxmlformats.org/spreadsheetml/2006/main">
  <c r="B18" i="3" l="1"/>
  <c r="B18" i="4" l="1"/>
  <c r="B22" i="4" s="1"/>
  <c r="E22" i="5"/>
  <c r="D22" i="5"/>
  <c r="C22" i="5"/>
  <c r="B22" i="5"/>
  <c r="E23" i="6"/>
  <c r="D23" i="6"/>
  <c r="C23" i="6"/>
  <c r="B23" i="6"/>
  <c r="E18" i="6"/>
  <c r="D18" i="6"/>
  <c r="C18" i="6"/>
  <c r="B18" i="6"/>
  <c r="B35" i="7"/>
  <c r="B25" i="7"/>
  <c r="B24" i="7" s="1"/>
  <c r="B18" i="7"/>
  <c r="B22" i="7" s="1"/>
  <c r="B37" i="3"/>
  <c r="B27" i="3"/>
  <c r="B26" i="3" s="1"/>
  <c r="B41" i="3" s="1"/>
  <c r="B35" i="4"/>
  <c r="B25" i="4"/>
  <c r="B24" i="4" s="1"/>
  <c r="E17" i="5"/>
  <c r="D17" i="5"/>
  <c r="C17" i="5"/>
  <c r="B17" i="5"/>
  <c r="E8" i="5"/>
  <c r="E7" i="5" s="1"/>
  <c r="D8" i="5"/>
  <c r="D7" i="5"/>
  <c r="C8" i="5"/>
  <c r="C7" i="5"/>
  <c r="B8" i="5"/>
  <c r="B7" i="5" s="1"/>
</calcChain>
</file>

<file path=xl/sharedStrings.xml><?xml version="1.0" encoding="utf-8"?>
<sst xmlns="http://schemas.openxmlformats.org/spreadsheetml/2006/main" count="287" uniqueCount="178">
  <si>
    <t>-</t>
  </si>
  <si>
    <t>Table 1: Quarterly Gross Domestic Product</t>
  </si>
  <si>
    <t>Q1</t>
  </si>
  <si>
    <t>Q2</t>
  </si>
  <si>
    <t>Q3</t>
  </si>
  <si>
    <t>Q4</t>
  </si>
  <si>
    <t>Year</t>
  </si>
  <si>
    <t xml:space="preserve">- in % as against the corresponding period of the previous year - </t>
  </si>
  <si>
    <t>Unadjusted series</t>
  </si>
  <si>
    <t>Seasonally adjusted series</t>
  </si>
  <si>
    <t xml:space="preserve">- in % as against the previous quarter - </t>
  </si>
  <si>
    <t>Period</t>
  </si>
  <si>
    <t>Volume indices - %</t>
  </si>
  <si>
    <t>Agriculture</t>
  </si>
  <si>
    <t>Industry</t>
  </si>
  <si>
    <t>Construction</t>
  </si>
  <si>
    <t>Services</t>
  </si>
  <si>
    <t>Net taxes on products</t>
  </si>
  <si>
    <t>Gross domestic product</t>
  </si>
  <si>
    <t>Contribution to the nominal value of GDP - %</t>
  </si>
  <si>
    <t>Contribution to the growth rate of GDP - %</t>
  </si>
  <si>
    <t>First half of the year</t>
  </si>
  <si>
    <t xml:space="preserve">   Agriculture, forestry and fishing</t>
  </si>
  <si>
    <t xml:space="preserve">   Construction</t>
  </si>
  <si>
    <t xml:space="preserve">   Information and communication</t>
  </si>
  <si>
    <t xml:space="preserve">   Financial intermediation and insurance</t>
  </si>
  <si>
    <t xml:space="preserve">   Real estate activities</t>
  </si>
  <si>
    <t>Gross value added</t>
  </si>
  <si>
    <t xml:space="preserve">   Minning and quarrying; manufacturing;
   electricity, gas, steam and air conditioning
   production and supply; water supply;
   sewerage, waste management and
   decontamination activities</t>
  </si>
  <si>
    <t xml:space="preserve">   Wholesale and retail; repair of motor vehicles
   and motorcycles; transport and storage;
   hotels and restaurants</t>
  </si>
  <si>
    <t xml:space="preserve">   Public administration and defence; social 
   insurance of public sector; education; health
   and social assistance</t>
  </si>
  <si>
    <t xml:space="preserve">   Shows, culture and recreation activities; repair
   of households goods and other services</t>
  </si>
  <si>
    <t xml:space="preserve">   Professional, scientific and technical
   activities; activities of administrative services
   and support services</t>
  </si>
  <si>
    <t>Total final consumption</t>
  </si>
  <si>
    <t xml:space="preserve">    Actual individual consumption of households</t>
  </si>
  <si>
    <t xml:space="preserve">       Final consumption expenditure of households</t>
  </si>
  <si>
    <t xml:space="preserve">       Final consumption expenditure of Non-profit
       institutions serving households</t>
  </si>
  <si>
    <t xml:space="preserve">       Individual final consumption expenditure
       of General government</t>
  </si>
  <si>
    <t xml:space="preserve">    Collective final consumption expenditure
    of General government</t>
  </si>
  <si>
    <t>Gross fixed capital formation</t>
  </si>
  <si>
    <t>Change in inventories</t>
  </si>
  <si>
    <t>Net export</t>
  </si>
  <si>
    <t xml:space="preserve">    Export of goods and services</t>
  </si>
  <si>
    <t xml:space="preserve">    Import of goods and services</t>
  </si>
  <si>
    <t xml:space="preserve">   Wholesale and retail; repair of motor
    vehicles and motorcycles; transport and
    storage; hotels and restaurants</t>
  </si>
  <si>
    <t xml:space="preserve">   Shows, culture and recreation activities;
   repair of households goods and other
   services</t>
  </si>
  <si>
    <t xml:space="preserve">       Final consumption expenditure of
       households</t>
  </si>
  <si>
    <t xml:space="preserve">       Final consumption expenditure of
       Non-profit institutions serving households</t>
  </si>
  <si>
    <t xml:space="preserve">  - unadjusted series - </t>
  </si>
  <si>
    <t>Milions RON current prices</t>
  </si>
  <si>
    <t>Final consumption</t>
  </si>
  <si>
    <t>Gross capital formation</t>
  </si>
  <si>
    <t xml:space="preserve">of which: </t>
  </si>
  <si>
    <t xml:space="preserve">   Export of goods and services</t>
  </si>
  <si>
    <t xml:space="preserve">   Import of goods and services</t>
  </si>
  <si>
    <t>1) Represents the difference between taxes on product due to the State Budget (VAT, excise duties, other taxes) and product subsidies paid from the State Budget.</t>
  </si>
  <si>
    <t>2) Comprises: expenditure of population households for purchasing goods and services in view to meet their members needs,  the expenditure for individual consumption of public administration (education, health, social security and social activities, culture,  sport, leisure activities, collection of household waste) and the expenditure for individual consumption of non-profit institutions serving households (religious organisations, trade unions, political parties, unions, foundations, cultural and sport associations).</t>
  </si>
  <si>
    <t>3) Comprises the expenditure for collective consumption of public administration (general public services, national defence and territory security, public order and security, legislative and regulatory activities, research &amp; development, etc.).</t>
  </si>
  <si>
    <r>
      <t>Net taxes on products</t>
    </r>
    <r>
      <rPr>
        <vertAlign val="superscript"/>
        <sz val="9"/>
        <rFont val="Calibri"/>
        <family val="2"/>
      </rPr>
      <t xml:space="preserve"> 1)</t>
    </r>
  </si>
  <si>
    <r>
      <t xml:space="preserve">    Actual individual consumption of households  </t>
    </r>
    <r>
      <rPr>
        <vertAlign val="superscript"/>
        <sz val="9"/>
        <rFont val="Calibri"/>
        <family val="2"/>
      </rPr>
      <t>2)</t>
    </r>
  </si>
  <si>
    <t xml:space="preserve">   Minning and quarrying; manufacturing; electricity,
   gas, steam and air conditioning production and
   supply; water supply; sewerage, waste
   management and decontamination activities</t>
  </si>
  <si>
    <t xml:space="preserve">   Professional, scientific and technical activities;
   activities of administrative services and support
   services</t>
  </si>
  <si>
    <t xml:space="preserve">   Public administration and defence; social
   insurance of public sector; education; health
   and social assistance</t>
  </si>
  <si>
    <t xml:space="preserve">       Final consumption expenditure of Non-profit 
       institutions serving households</t>
  </si>
  <si>
    <t xml:space="preserve">       Individual final consumption expenditure of
       General government</t>
  </si>
  <si>
    <r>
      <t xml:space="preserve">    Collective final consumption expenditure of
    General government </t>
    </r>
    <r>
      <rPr>
        <vertAlign val="superscript"/>
        <sz val="9"/>
        <rFont val="Calibri"/>
        <family val="2"/>
      </rPr>
      <t>3)</t>
    </r>
  </si>
  <si>
    <t xml:space="preserve">  - seasonally adjusted series - </t>
  </si>
  <si>
    <t xml:space="preserve">    Statistical discrepancy</t>
  </si>
  <si>
    <t xml:space="preserve">   Minning and quarrying; manufacturing; electricity, 
   gas, steam and air conditioning production and
   supply; water supply; sewerage, waste
   management and decontamination activities</t>
  </si>
  <si>
    <t xml:space="preserve">       Individual final consumption expenditure of 
       General government</t>
  </si>
  <si>
    <t>Millions RON, current prices</t>
  </si>
  <si>
    <t xml:space="preserve">In % as against the previous quarter  </t>
  </si>
  <si>
    <t>In % as against the corresponding period of the previous year</t>
  </si>
  <si>
    <t>First half of year</t>
  </si>
  <si>
    <t>Tabel 4: The contribution of GDP resources to the nominal value and growth rate of GDP,
                 in Q2 and in the first half of 2021</t>
  </si>
  <si>
    <t>Graph 1: Quarterly Gross Domestic Product of Romania, in the period 2000-2022 (seasonally adjusted series)
              (quarterly average of 2000=100)</t>
  </si>
  <si>
    <t>Table 2: GDP, in the first half of year 2022 - seasonally adjusted series</t>
  </si>
  <si>
    <t>Table 3:GDP, in the first half of year 2022 - unadjusted series</t>
  </si>
  <si>
    <t>Tabel 5: The contribution of GDP expenditure to the nominal value and growth rate of GDP, 
                 in Q2 and in the first half of 2022</t>
  </si>
  <si>
    <t>Tabel 6: GROSS DOMESTIC PRODUCT BY RESOURCES AND USES, IN Q2 2022</t>
  </si>
  <si>
    <t>Volume indices
 – în % as against Q2 2021</t>
  </si>
  <si>
    <t>Price indices
 – în % as against Q2 2021</t>
  </si>
  <si>
    <t>Tabel 7: GROSS DOMESTIC PRODUCT BY RESOURCES AND USES, IN Q2 2022</t>
  </si>
  <si>
    <t>Volume indices
 – în % as against Q1 2022</t>
  </si>
  <si>
    <t>Price indices
 – în % as against Q1 2022</t>
  </si>
  <si>
    <t>Tabel 8: GROSS DOMESTIC PRODUCT BY RESOURCES AND USES, IN THE FIRST HALF OF 2022</t>
  </si>
  <si>
    <t>Volume indices
 – în % as against the first half of 2021</t>
  </si>
  <si>
    <t>Price indices
 – în % as against the first half of  2021</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</si>
  <si>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</si>
  <si>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</si>
  <si>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</si>
  <si>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</si>
  <si>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</si>
  <si>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</si>
  <si>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</si>
  <si>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</si>
  <si>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</si>
  <si>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</si>
  <si>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</si>
  <si>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</si>
  <si>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</si>
  <si>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</si>
  <si>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</si>
  <si>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</si>
  <si>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</si>
  <si>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</si>
  <si>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</si>
  <si>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</si>
  <si>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</si>
  <si>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</si>
  <si>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</si>
  <si>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</si>
  <si>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</si>
  <si>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</si>
  <si>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</si>
  <si>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</si>
  <si>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</si>
  <si>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</si>
  <si>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</si>
  <si>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</si>
  <si>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</si>
  <si>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</si>
  <si>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</si>
  <si>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</si>
  <si>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</si>
  <si>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</si>
  <si>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</si>
  <si>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</si>
  <si>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</si>
  <si>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</si>
  <si>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</si>
  <si>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</si>
  <si>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</si>
  <si>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</si>
  <si>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</si>
  <si>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</si>
  <si>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</si>
  <si>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</si>
  <si>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</si>
  <si>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</si>
  <si>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</si>
  <si>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</si>
  <si>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</si>
  <si>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</si>
  <si>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</si>
  <si>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</si>
  <si>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</si>
  <si>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</si>
  <si>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</si>
  <si>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</si>
  <si>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</si>
  <si>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</si>
  <si>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</si>
  <si>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</si>
  <si>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</si>
  <si>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</si>
  <si>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</si>
  <si>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</si>
  <si>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2017T3</t>
  </si>
  <si>
    <t>2017T4</t>
  </si>
  <si>
    <t>2018T1</t>
  </si>
  <si>
    <t>2018T2</t>
  </si>
  <si>
    <t>2018T3</t>
  </si>
  <si>
    <t>2018T4</t>
  </si>
  <si>
    <t>2019T1</t>
  </si>
  <si>
    <t>2019T2</t>
  </si>
  <si>
    <t>2019T3</t>
  </si>
  <si>
    <t>2019T4</t>
  </si>
  <si>
    <t>2020T1</t>
  </si>
  <si>
    <t>2020T2</t>
  </si>
  <si>
    <t>2020T3</t>
  </si>
  <si>
    <t>2020T4</t>
  </si>
  <si>
    <t>2021T1</t>
  </si>
  <si>
    <t>2021T2</t>
  </si>
  <si>
    <t>2021T3</t>
  </si>
  <si>
    <t>2021T4</t>
  </si>
  <si>
    <t>2022T1</t>
  </si>
  <si>
    <t>2022T2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</si>
</sst>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ont>
    <font>
      <sz val="10"/>
      <name val="Arial"/>
      <family val="2"/>
    </font>
    <font>
      <sz val="8"/>
      <name val="Arial"/>
      <family val="2"/>
    </font>
    <font>
      <sz val="10"/>
      <name val="Arial"/>
      <family val="2"/>
    </font>
    <font>
      <sz val="10"/>
      <name val="MS Sans Serif"/>
    </font>
    <font>
      <b/>
      <sz val="10"/>
      <name val="Calibri"/>
      <family val="2"/>
    </font>
    <font>
      <sz val="10"/>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sz val="8"/>
      <name val="Calibri"/>
      <family val="2"/>
    </font>
    <font>
      <b/>
      <sz val="11"/>
      <name val="Calibri"/>
      <family val="2"/>
    </font>
    <font>
      <sz val="11"/>
      <name val="Calibri"/>
      <family val="2"/>
    </font>
    <font>
      <sz val="11"/>
      <name val="Arial"/>
      <family val="2"/>
    </font>
  </fonts>
  <fills count="3">
    <fill>
      <patternFill patternType="none"/>
    </fill>
    <fill>
      <patternFill patternType="gray125"/>
    </fill>
    <fill>
      <patternFill patternType="solid">
        <fgColor indexed="2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4" fillId="0" borderId="0"/>
    <xf numFmtId="0" fontId="3" fillId="0" borderId="0"/>
    <xf numFmtId="0" fontId="3" fillId="0" borderId="0"/>
    <xf numFmtId="0" fontId="1" fillId="0" borderId="0"/>
  </cellStyleXfs>
  <cellXfs count="197">
    <xf numFmtId="0" fontId="0" fillId="0" borderId="0" xfId="0"/>
    <xf numFmtId="0" fontId="6" fillId="0" borderId="0" xfId="0" applyFont="1"/>
    <xf numFmtId="0" fontId="6" fillId="0" borderId="0" xfId="0" applyFont="1" applyBorder="1"/>
    <xf numFmtId="0" fontId="6" fillId="0" borderId="1" xfId="0" applyFont="1" applyBorder="1"/>
    <xf numFmtId="0" fontId="6" fillId="0" borderId="2"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Fill="1" applyBorder="1"/>
    <xf numFmtId="0" fontId="5" fillId="0" borderId="5" xfId="0" applyFont="1" applyFill="1" applyBorder="1" applyAlignment="1">
      <alignment horizontal="center"/>
    </xf>
    <xf numFmtId="164" fontId="6" fillId="0" borderId="6" xfId="0" applyNumberFormat="1" applyFont="1" applyFill="1" applyBorder="1" applyAlignment="1">
      <alignment horizontal="right" indent="1"/>
    </xf>
    <xf numFmtId="164" fontId="6" fillId="0" borderId="7" xfId="0" applyNumberFormat="1" applyFont="1" applyFill="1" applyBorder="1" applyAlignment="1">
      <alignment horizontal="right" indent="1"/>
    </xf>
    <xf numFmtId="164" fontId="6" fillId="0" borderId="8" xfId="0" applyNumberFormat="1" applyFont="1" applyFill="1" applyBorder="1" applyAlignment="1">
      <alignment horizontal="right" indent="1"/>
    </xf>
    <xf numFmtId="0" fontId="5" fillId="0" borderId="9" xfId="0" applyFont="1" applyFill="1" applyBorder="1" applyAlignment="1">
      <alignment horizontal="center"/>
    </xf>
    <xf numFmtId="0" fontId="5" fillId="0" borderId="7" xfId="0" applyFont="1" applyFill="1" applyBorder="1" applyAlignment="1">
      <alignment horizontal="center"/>
    </xf>
    <xf numFmtId="164" fontId="6" fillId="0" borderId="10" xfId="0" applyNumberFormat="1" applyFont="1" applyFill="1" applyBorder="1" applyAlignment="1">
      <alignment horizontal="right" indent="1"/>
    </xf>
    <xf numFmtId="164" fontId="6" fillId="0" borderId="11" xfId="0" applyNumberFormat="1" applyFont="1" applyFill="1" applyBorder="1" applyAlignment="1">
      <alignment horizontal="right" indent="1"/>
    </xf>
    <xf numFmtId="164" fontId="6" fillId="0" borderId="12" xfId="0" applyNumberFormat="1" applyFont="1" applyFill="1" applyBorder="1" applyAlignment="1">
      <alignment horizontal="right" indent="1"/>
    </xf>
    <xf numFmtId="0" fontId="5" fillId="0" borderId="13" xfId="0" applyFont="1" applyFill="1" applyBorder="1"/>
    <xf numFmtId="0" fontId="5" fillId="0" borderId="11" xfId="0" applyFont="1" applyFill="1" applyBorder="1" applyAlignment="1">
      <alignment horizontal="center"/>
    </xf>
    <xf numFmtId="164" fontId="6" fillId="0" borderId="11" xfId="0" quotePrefix="1" applyNumberFormat="1" applyFont="1" applyFill="1" applyBorder="1" applyAlignment="1">
      <alignment horizontal="right" indent="1"/>
    </xf>
    <xf numFmtId="0" fontId="6" fillId="0" borderId="14" xfId="0" quotePrefix="1" applyFont="1" applyFill="1" applyBorder="1" applyAlignment="1">
      <alignment horizontal="right" indent="1"/>
    </xf>
    <xf numFmtId="0" fontId="5" fillId="0" borderId="15" xfId="0" applyFont="1" applyFill="1" applyBorder="1" applyAlignment="1">
      <alignment horizontal="center"/>
    </xf>
    <xf numFmtId="164" fontId="6" fillId="0" borderId="0" xfId="0" applyNumberFormat="1" applyFont="1" applyFill="1" applyBorder="1" applyAlignment="1">
      <alignment horizontal="right" indent="1"/>
    </xf>
    <xf numFmtId="164" fontId="6" fillId="0" borderId="15" xfId="0" applyNumberFormat="1" applyFont="1" applyFill="1" applyBorder="1" applyAlignment="1">
      <alignment horizontal="right" indent="1"/>
    </xf>
    <xf numFmtId="0" fontId="6" fillId="0" borderId="16" xfId="0" quotePrefix="1" applyFont="1" applyFill="1" applyBorder="1" applyAlignment="1">
      <alignment horizontal="right" indent="1"/>
    </xf>
    <xf numFmtId="0" fontId="6" fillId="0" borderId="8" xfId="0" quotePrefix="1" applyFont="1" applyFill="1" applyBorder="1" applyAlignment="1">
      <alignment horizontal="right" indent="1"/>
    </xf>
    <xf numFmtId="0" fontId="5" fillId="0" borderId="17" xfId="0" applyFont="1" applyFill="1" applyBorder="1" applyAlignment="1">
      <alignment horizontal="center"/>
    </xf>
    <xf numFmtId="164" fontId="6" fillId="0" borderId="18" xfId="0" applyNumberFormat="1" applyFont="1" applyFill="1" applyBorder="1" applyAlignment="1">
      <alignment horizontal="right" indent="1"/>
    </xf>
    <xf numFmtId="164" fontId="6" fillId="0" borderId="17" xfId="0" applyNumberFormat="1" applyFont="1" applyFill="1" applyBorder="1" applyAlignment="1">
      <alignment horizontal="right" indent="1"/>
    </xf>
    <xf numFmtId="0" fontId="6" fillId="0" borderId="19" xfId="0" quotePrefix="1" applyFont="1" applyFill="1" applyBorder="1" applyAlignment="1">
      <alignment horizontal="right" indent="1"/>
    </xf>
    <xf numFmtId="164" fontId="6" fillId="0" borderId="20" xfId="0" applyNumberFormat="1" applyFont="1" applyFill="1" applyBorder="1" applyAlignment="1">
      <alignment horizontal="right" indent="1"/>
    </xf>
    <xf numFmtId="164" fontId="6" fillId="0" borderId="5" xfId="0" applyNumberFormat="1" applyFont="1" applyFill="1" applyBorder="1" applyAlignment="1">
      <alignment horizontal="right" indent="1"/>
    </xf>
    <xf numFmtId="0" fontId="6" fillId="0" borderId="21" xfId="0" quotePrefix="1" applyFont="1" applyFill="1" applyBorder="1" applyAlignment="1">
      <alignment horizontal="right" indent="1"/>
    </xf>
    <xf numFmtId="164" fontId="6" fillId="0" borderId="0" xfId="3" applyNumberFormat="1" applyFont="1"/>
    <xf numFmtId="0" fontId="8" fillId="0" borderId="15" xfId="0" applyFont="1" applyBorder="1" applyAlignment="1">
      <alignment horizontal="right" wrapText="1" indent="2"/>
    </xf>
    <xf numFmtId="164" fontId="8" fillId="0" borderId="15" xfId="0" applyNumberFormat="1" applyFont="1" applyFill="1" applyBorder="1" applyAlignment="1">
      <alignment horizontal="right" wrapText="1" indent="2"/>
    </xf>
    <xf numFmtId="164" fontId="8" fillId="0" borderId="15" xfId="0" applyNumberFormat="1" applyFont="1" applyBorder="1" applyAlignment="1">
      <alignment horizontal="right" wrapText="1" indent="2"/>
    </xf>
    <xf numFmtId="164" fontId="8" fillId="0" borderId="15" xfId="0" quotePrefix="1" applyNumberFormat="1" applyFont="1" applyFill="1" applyBorder="1" applyAlignment="1">
      <alignment horizontal="right" wrapText="1" indent="2"/>
    </xf>
    <xf numFmtId="164" fontId="6" fillId="0" borderId="0" xfId="0" applyNumberFormat="1" applyFont="1"/>
    <xf numFmtId="0" fontId="8" fillId="0" borderId="0" xfId="0" applyFont="1" applyBorder="1"/>
    <xf numFmtId="0" fontId="8" fillId="0" borderId="0" xfId="0" applyFont="1"/>
    <xf numFmtId="164" fontId="7" fillId="2" borderId="7" xfId="0" applyNumberFormat="1" applyFont="1" applyFill="1" applyBorder="1" applyAlignment="1">
      <alignment horizontal="right" vertical="center" wrapText="1" indent="2"/>
    </xf>
    <xf numFmtId="164" fontId="8" fillId="0" borderId="0" xfId="0" applyNumberFormat="1" applyFont="1" applyBorder="1"/>
    <xf numFmtId="0" fontId="8" fillId="0" borderId="15" xfId="0" applyFont="1" applyFill="1" applyBorder="1" applyAlignment="1">
      <alignment horizontal="right" wrapText="1" indent="2"/>
    </xf>
    <xf numFmtId="0" fontId="8" fillId="0" borderId="0" xfId="0" applyFont="1" applyFill="1" applyBorder="1"/>
    <xf numFmtId="164" fontId="8" fillId="0" borderId="0" xfId="0" applyNumberFormat="1" applyFont="1" applyFill="1" applyBorder="1"/>
    <xf numFmtId="0" fontId="8" fillId="0" borderId="22" xfId="0" applyFont="1" applyBorder="1"/>
    <xf numFmtId="0" fontId="6" fillId="0" borderId="16" xfId="0" applyFont="1" applyBorder="1"/>
    <xf numFmtId="164" fontId="8" fillId="0" borderId="22" xfId="0" applyNumberFormat="1" applyFont="1" applyFill="1" applyBorder="1" applyAlignment="1">
      <alignment vertical="justify" wrapText="1"/>
    </xf>
    <xf numFmtId="0" fontId="8" fillId="2" borderId="23" xfId="0" applyFont="1" applyFill="1" applyBorder="1"/>
    <xf numFmtId="0" fontId="7" fillId="2" borderId="22" xfId="0" applyFont="1" applyFill="1" applyBorder="1"/>
    <xf numFmtId="0" fontId="6" fillId="2" borderId="19" xfId="0" applyFont="1" applyFill="1" applyBorder="1"/>
    <xf numFmtId="0" fontId="6" fillId="0" borderId="23" xfId="0" applyFont="1" applyBorder="1"/>
    <xf numFmtId="0" fontId="5" fillId="0" borderId="3" xfId="0" applyFont="1" applyBorder="1" applyAlignment="1">
      <alignment horizontal="center" vertical="justify"/>
    </xf>
    <xf numFmtId="0" fontId="6" fillId="0" borderId="24" xfId="0" applyFont="1" applyBorder="1"/>
    <xf numFmtId="0" fontId="5" fillId="0" borderId="25" xfId="0" applyFont="1" applyBorder="1" applyAlignment="1">
      <alignment horizontal="center" vertical="center"/>
    </xf>
    <xf numFmtId="0" fontId="6" fillId="0" borderId="22" xfId="0" applyFont="1" applyBorder="1"/>
    <xf numFmtId="164" fontId="5" fillId="0" borderId="26" xfId="0" applyNumberFormat="1" applyFont="1" applyBorder="1" applyAlignment="1">
      <alignment horizontal="right" vertical="center" indent="2"/>
    </xf>
    <xf numFmtId="164" fontId="5" fillId="0" borderId="16" xfId="0" applyNumberFormat="1" applyFont="1" applyBorder="1" applyAlignment="1">
      <alignment horizontal="right" vertical="center" indent="2"/>
    </xf>
    <xf numFmtId="164" fontId="5" fillId="0" borderId="22" xfId="0" applyNumberFormat="1" applyFont="1" applyFill="1" applyBorder="1" applyAlignment="1">
      <alignment vertical="justify"/>
    </xf>
    <xf numFmtId="164" fontId="5" fillId="0" borderId="26" xfId="0" applyNumberFormat="1" applyFont="1" applyFill="1" applyBorder="1" applyAlignment="1">
      <alignment horizontal="right" indent="2"/>
    </xf>
    <xf numFmtId="164" fontId="5" fillId="0" borderId="16" xfId="0" applyNumberFormat="1" applyFont="1" applyFill="1" applyBorder="1" applyAlignment="1">
      <alignment horizontal="right" indent="2"/>
    </xf>
    <xf numFmtId="164" fontId="6" fillId="0" borderId="22" xfId="0" applyNumberFormat="1" applyFont="1" applyFill="1" applyBorder="1" applyAlignment="1">
      <alignment vertical="justify" wrapText="1"/>
    </xf>
    <xf numFmtId="164" fontId="6" fillId="0" borderId="26" xfId="0" applyNumberFormat="1" applyFont="1" applyFill="1" applyBorder="1" applyAlignment="1">
      <alignment horizontal="right" indent="2"/>
    </xf>
    <xf numFmtId="164" fontId="6" fillId="0" borderId="16" xfId="0" applyNumberFormat="1" applyFont="1" applyFill="1" applyBorder="1" applyAlignment="1">
      <alignment horizontal="right" indent="2"/>
    </xf>
    <xf numFmtId="164" fontId="6" fillId="0" borderId="22" xfId="0" applyNumberFormat="1" applyFont="1" applyFill="1" applyBorder="1" applyAlignment="1">
      <alignment vertical="justify"/>
    </xf>
    <xf numFmtId="164" fontId="6" fillId="0" borderId="26" xfId="0" applyNumberFormat="1" applyFont="1" applyBorder="1" applyAlignment="1">
      <alignment horizontal="right" indent="2"/>
    </xf>
    <xf numFmtId="164" fontId="6" fillId="0" borderId="16" xfId="0" applyNumberFormat="1" applyFont="1" applyBorder="1" applyAlignment="1">
      <alignment horizontal="right" indent="2"/>
    </xf>
    <xf numFmtId="0" fontId="6" fillId="2" borderId="23" xfId="0" applyFont="1" applyFill="1" applyBorder="1"/>
    <xf numFmtId="164" fontId="6" fillId="2" borderId="27" xfId="0" applyNumberFormat="1" applyFont="1" applyFill="1" applyBorder="1" applyAlignment="1">
      <alignment horizontal="right" indent="2"/>
    </xf>
    <xf numFmtId="164" fontId="6" fillId="2" borderId="28" xfId="0" applyNumberFormat="1" applyFont="1" applyFill="1" applyBorder="1" applyAlignment="1">
      <alignment horizontal="right" indent="2"/>
    </xf>
    <xf numFmtId="0" fontId="5" fillId="2" borderId="22" xfId="0" applyFont="1" applyFill="1" applyBorder="1"/>
    <xf numFmtId="164" fontId="5" fillId="2" borderId="26" xfId="0" applyNumberFormat="1" applyFont="1" applyFill="1" applyBorder="1" applyAlignment="1">
      <alignment horizontal="right" indent="2"/>
    </xf>
    <xf numFmtId="164" fontId="5" fillId="2" borderId="16" xfId="0" applyNumberFormat="1" applyFont="1" applyFill="1" applyBorder="1" applyAlignment="1">
      <alignment horizontal="right" indent="2"/>
    </xf>
    <xf numFmtId="0" fontId="6" fillId="2" borderId="24" xfId="0" applyFont="1" applyFill="1" applyBorder="1"/>
    <xf numFmtId="164" fontId="6" fillId="2" borderId="29" xfId="0" applyNumberFormat="1" applyFont="1" applyFill="1" applyBorder="1" applyAlignment="1">
      <alignment horizontal="right" indent="2"/>
    </xf>
    <xf numFmtId="164" fontId="6" fillId="2" borderId="19" xfId="0" applyNumberFormat="1" applyFont="1" applyFill="1" applyBorder="1" applyAlignment="1">
      <alignment horizontal="right" indent="2"/>
    </xf>
    <xf numFmtId="0" fontId="7" fillId="0" borderId="22" xfId="0" applyFont="1" applyBorder="1"/>
    <xf numFmtId="0" fontId="5" fillId="0" borderId="16" xfId="0" applyFont="1" applyBorder="1" applyAlignment="1">
      <alignment horizontal="center" vertical="center"/>
    </xf>
    <xf numFmtId="0" fontId="6" fillId="0" borderId="28" xfId="0" applyFont="1" applyBorder="1"/>
    <xf numFmtId="0" fontId="6" fillId="0" borderId="27" xfId="0" applyFont="1" applyBorder="1"/>
    <xf numFmtId="0" fontId="5" fillId="0" borderId="26" xfId="0" applyFont="1" applyBorder="1" applyAlignment="1">
      <alignment horizontal="center" vertical="center"/>
    </xf>
    <xf numFmtId="0" fontId="6" fillId="0" borderId="25" xfId="0" applyFont="1" applyBorder="1"/>
    <xf numFmtId="164" fontId="6" fillId="0" borderId="32" xfId="0" applyNumberFormat="1" applyFont="1" applyBorder="1" applyAlignment="1">
      <alignment horizontal="right" indent="1"/>
    </xf>
    <xf numFmtId="164" fontId="6" fillId="0" borderId="19" xfId="0" applyNumberFormat="1" applyFont="1" applyBorder="1" applyAlignment="1">
      <alignment horizontal="right" indent="1"/>
    </xf>
    <xf numFmtId="0" fontId="5" fillId="0" borderId="0" xfId="0" applyFont="1"/>
    <xf numFmtId="164" fontId="8" fillId="0" borderId="9" xfId="0" applyNumberFormat="1" applyFont="1" applyFill="1" applyBorder="1" applyAlignment="1">
      <alignment vertical="justify"/>
    </xf>
    <xf numFmtId="164" fontId="8" fillId="0" borderId="9" xfId="0" applyNumberFormat="1" applyFont="1" applyFill="1" applyBorder="1" applyAlignment="1">
      <alignment vertical="justify" wrapText="1"/>
    </xf>
    <xf numFmtId="0" fontId="7" fillId="0" borderId="0" xfId="4" applyFont="1" applyAlignment="1">
      <alignment horizontal="right"/>
    </xf>
    <xf numFmtId="0" fontId="8" fillId="0" borderId="25" xfId="4" applyFont="1" applyBorder="1" applyAlignment="1">
      <alignment vertical="top" wrapText="1"/>
    </xf>
    <xf numFmtId="0" fontId="8" fillId="0" borderId="34" xfId="4" applyFont="1" applyBorder="1" applyAlignment="1">
      <alignment horizontal="center" vertical="top" wrapText="1"/>
    </xf>
    <xf numFmtId="0" fontId="8" fillId="0" borderId="35" xfId="4" applyFont="1" applyBorder="1" applyAlignment="1">
      <alignment horizontal="center" vertical="top" wrapText="1"/>
    </xf>
    <xf numFmtId="0" fontId="8" fillId="0" borderId="26" xfId="0" applyFont="1" applyBorder="1" applyAlignment="1">
      <alignment vertical="top" wrapText="1"/>
    </xf>
    <xf numFmtId="0" fontId="8" fillId="0" borderId="36" xfId="0" applyFont="1" applyBorder="1" applyAlignment="1">
      <alignment horizontal="right" wrapText="1" indent="2"/>
    </xf>
    <xf numFmtId="164" fontId="8" fillId="0" borderId="9" xfId="4" applyNumberFormat="1" applyFont="1" applyFill="1" applyBorder="1" applyAlignment="1">
      <alignment vertical="justify"/>
    </xf>
    <xf numFmtId="164" fontId="8" fillId="0" borderId="9" xfId="4" applyNumberFormat="1" applyFont="1" applyFill="1" applyBorder="1" applyAlignment="1">
      <alignment vertical="justify" wrapText="1"/>
    </xf>
    <xf numFmtId="0" fontId="9" fillId="0" borderId="26" xfId="4" applyFont="1" applyBorder="1" applyAlignment="1">
      <alignment horizontal="left" wrapText="1" indent="1"/>
    </xf>
    <xf numFmtId="0" fontId="8" fillId="0" borderId="26" xfId="4" applyFont="1" applyBorder="1" applyAlignment="1">
      <alignment horizontal="left" wrapText="1" indent="1"/>
    </xf>
    <xf numFmtId="0" fontId="10" fillId="0" borderId="26" xfId="4" applyFont="1" applyBorder="1" applyAlignment="1">
      <alignment horizontal="left" vertical="top" wrapText="1" indent="1"/>
    </xf>
    <xf numFmtId="0" fontId="9" fillId="0" borderId="26" xfId="4" applyFont="1" applyBorder="1" applyAlignment="1">
      <alignment wrapText="1"/>
    </xf>
    <xf numFmtId="0" fontId="8" fillId="0" borderId="26" xfId="4" applyFont="1" applyBorder="1" applyAlignment="1">
      <alignment horizontal="left" vertical="top" wrapText="1" indent="1"/>
    </xf>
    <xf numFmtId="164" fontId="8" fillId="0" borderId="9" xfId="4" applyNumberFormat="1" applyFont="1" applyFill="1" applyBorder="1"/>
    <xf numFmtId="164" fontId="8" fillId="0" borderId="9" xfId="4" applyNumberFormat="1" applyFont="1" applyFill="1" applyBorder="1" applyAlignment="1">
      <alignment wrapText="1"/>
    </xf>
    <xf numFmtId="0" fontId="9" fillId="0" borderId="26" xfId="4" applyFont="1" applyBorder="1" applyAlignment="1">
      <alignment horizontal="left" vertical="top" wrapText="1" indent="2"/>
    </xf>
    <xf numFmtId="0" fontId="8" fillId="0" borderId="26" xfId="4" applyFont="1" applyFill="1" applyBorder="1" applyAlignment="1">
      <alignment horizontal="left" vertical="top" wrapText="1" indent="1"/>
    </xf>
    <xf numFmtId="0" fontId="8" fillId="0" borderId="26" xfId="4" applyFont="1" applyBorder="1" applyAlignment="1">
      <alignment horizontal="left" vertical="top" wrapText="1" indent="2"/>
    </xf>
    <xf numFmtId="0" fontId="10" fillId="0" borderId="26" xfId="4" applyFont="1" applyBorder="1" applyAlignment="1">
      <alignment horizontal="left" vertical="top" wrapText="1" indent="2"/>
    </xf>
    <xf numFmtId="164" fontId="10" fillId="0" borderId="29" xfId="0" applyNumberFormat="1" applyFont="1" applyBorder="1" applyAlignment="1">
      <alignment horizontal="left" vertical="top" wrapText="1" indent="1"/>
    </xf>
    <xf numFmtId="164" fontId="8" fillId="0" borderId="17" xfId="0" applyNumberFormat="1" applyFont="1" applyBorder="1" applyAlignment="1">
      <alignment horizontal="right" wrapText="1" indent="2"/>
    </xf>
    <xf numFmtId="164" fontId="8" fillId="0" borderId="37" xfId="0" applyNumberFormat="1" applyFont="1" applyBorder="1" applyAlignment="1">
      <alignment horizontal="right" wrapText="1" indent="2"/>
    </xf>
    <xf numFmtId="0" fontId="8" fillId="0" borderId="0" xfId="4" applyFont="1" applyBorder="1"/>
    <xf numFmtId="0" fontId="7" fillId="2" borderId="38" xfId="4" applyFont="1" applyFill="1" applyBorder="1" applyAlignment="1">
      <alignment horizontal="left" vertical="center" wrapText="1" indent="1"/>
    </xf>
    <xf numFmtId="0" fontId="7" fillId="0" borderId="0" xfId="4" applyFont="1" applyBorder="1" applyAlignment="1">
      <alignment horizontal="right"/>
    </xf>
    <xf numFmtId="0" fontId="8" fillId="0" borderId="25" xfId="4" applyFont="1" applyFill="1" applyBorder="1" applyAlignment="1">
      <alignment vertical="top" wrapText="1"/>
    </xf>
    <xf numFmtId="0" fontId="8" fillId="0" borderId="26" xfId="0" applyFont="1" applyFill="1" applyBorder="1" applyAlignment="1">
      <alignment vertical="top" wrapText="1"/>
    </xf>
    <xf numFmtId="0" fontId="8" fillId="0" borderId="36" xfId="0" applyFont="1" applyFill="1" applyBorder="1" applyAlignment="1">
      <alignment horizontal="right" wrapText="1" indent="2"/>
    </xf>
    <xf numFmtId="0" fontId="8" fillId="0" borderId="26" xfId="4" applyFont="1" applyFill="1" applyBorder="1" applyAlignment="1">
      <alignment horizontal="left" wrapText="1" indent="1"/>
    </xf>
    <xf numFmtId="0" fontId="8" fillId="0" borderId="9" xfId="4" applyFont="1" applyBorder="1"/>
    <xf numFmtId="0" fontId="9" fillId="0" borderId="26" xfId="4" applyFont="1" applyFill="1" applyBorder="1" applyAlignment="1">
      <alignment wrapText="1"/>
    </xf>
    <xf numFmtId="0" fontId="8" fillId="0" borderId="26" xfId="4" applyFont="1" applyBorder="1"/>
    <xf numFmtId="164" fontId="10" fillId="0" borderId="29" xfId="0" applyNumberFormat="1" applyFont="1" applyFill="1" applyBorder="1" applyAlignment="1">
      <alignment horizontal="left" vertical="top" wrapText="1" indent="1"/>
    </xf>
    <xf numFmtId="164" fontId="8" fillId="0" borderId="17" xfId="0" applyNumberFormat="1" applyFont="1" applyFill="1" applyBorder="1" applyAlignment="1">
      <alignment horizontal="right" wrapText="1" indent="2"/>
    </xf>
    <xf numFmtId="164" fontId="8" fillId="0" borderId="37" xfId="0" applyNumberFormat="1" applyFont="1" applyFill="1" applyBorder="1" applyAlignment="1">
      <alignment horizontal="right" wrapText="1" indent="2"/>
    </xf>
    <xf numFmtId="0" fontId="8" fillId="0" borderId="0" xfId="4" applyFont="1" applyFill="1" applyBorder="1"/>
    <xf numFmtId="0" fontId="6" fillId="0" borderId="3" xfId="0" applyFont="1" applyBorder="1" applyAlignment="1">
      <alignment horizontal="center" vertical="justify"/>
    </xf>
    <xf numFmtId="0" fontId="6" fillId="0" borderId="27" xfId="0" applyFont="1" applyBorder="1" applyAlignment="1">
      <alignment vertical="center"/>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30" xfId="0" applyFont="1" applyBorder="1" applyAlignment="1">
      <alignment horizontal="right" vertical="center" indent="2"/>
    </xf>
    <xf numFmtId="164" fontId="6" fillId="0" borderId="41" xfId="0" applyNumberFormat="1" applyFont="1" applyBorder="1" applyAlignment="1">
      <alignment horizontal="right" vertical="center" indent="1"/>
    </xf>
    <xf numFmtId="164" fontId="6" fillId="0" borderId="42" xfId="0" applyNumberFormat="1" applyFont="1" applyBorder="1" applyAlignment="1">
      <alignment horizontal="right" vertical="center" indent="1"/>
    </xf>
    <xf numFmtId="164" fontId="6" fillId="0" borderId="43" xfId="0" applyNumberFormat="1" applyFont="1" applyBorder="1" applyAlignment="1">
      <alignment horizontal="right" vertical="center" indent="1"/>
    </xf>
    <xf numFmtId="164" fontId="6" fillId="0" borderId="8" xfId="0" applyNumberFormat="1" applyFont="1" applyBorder="1" applyAlignment="1">
      <alignment horizontal="right" vertical="center" indent="1"/>
    </xf>
    <xf numFmtId="0" fontId="6" fillId="0" borderId="41" xfId="0" applyFont="1" applyBorder="1" applyAlignment="1">
      <alignment horizontal="right" vertical="center" indent="1"/>
    </xf>
    <xf numFmtId="0" fontId="6" fillId="2" borderId="29" xfId="0" applyFont="1" applyFill="1" applyBorder="1" applyAlignment="1">
      <alignment horizontal="right" indent="2"/>
    </xf>
    <xf numFmtId="0" fontId="6" fillId="2" borderId="19" xfId="0" applyFont="1" applyFill="1" applyBorder="1" applyAlignment="1">
      <alignment horizontal="right" indent="2"/>
    </xf>
    <xf numFmtId="0" fontId="5" fillId="0" borderId="25" xfId="0" applyFont="1" applyBorder="1" applyAlignment="1">
      <alignment horizontal="right" vertical="center" indent="2"/>
    </xf>
    <xf numFmtId="164" fontId="8" fillId="0" borderId="15" xfId="0" applyNumberFormat="1" applyFont="1" applyFill="1" applyBorder="1" applyAlignment="1">
      <alignment horizontal="right" wrapText="1" indent="1"/>
    </xf>
    <xf numFmtId="164" fontId="8" fillId="0" borderId="15" xfId="0" applyNumberFormat="1" applyFont="1" applyBorder="1" applyAlignment="1">
      <alignment horizontal="right" wrapText="1" indent="1"/>
    </xf>
    <xf numFmtId="164" fontId="7" fillId="2" borderId="7" xfId="0" applyNumberFormat="1" applyFont="1" applyFill="1" applyBorder="1" applyAlignment="1">
      <alignment horizontal="right" vertical="center" wrapText="1" indent="1"/>
    </xf>
    <xf numFmtId="164" fontId="8" fillId="0" borderId="15" xfId="0" quotePrefix="1" applyNumberFormat="1" applyFont="1" applyFill="1" applyBorder="1" applyAlignment="1">
      <alignment horizontal="right" wrapText="1" indent="1"/>
    </xf>
    <xf numFmtId="164" fontId="5" fillId="0" borderId="31" xfId="0" applyNumberFormat="1" applyFont="1" applyFill="1" applyBorder="1" applyAlignment="1">
      <alignment horizontal="right" indent="2"/>
    </xf>
    <xf numFmtId="164" fontId="6" fillId="0" borderId="31" xfId="0" applyNumberFormat="1" applyFont="1" applyFill="1" applyBorder="1" applyAlignment="1">
      <alignment horizontal="right" indent="2"/>
    </xf>
    <xf numFmtId="164" fontId="6" fillId="0" borderId="31" xfId="0" applyNumberFormat="1" applyFont="1" applyBorder="1" applyAlignment="1">
      <alignment horizontal="right" indent="2"/>
    </xf>
    <xf numFmtId="164" fontId="6" fillId="2" borderId="33" xfId="0" applyNumberFormat="1" applyFont="1" applyFill="1" applyBorder="1" applyAlignment="1">
      <alignment horizontal="right" indent="2"/>
    </xf>
    <xf numFmtId="164" fontId="5" fillId="2" borderId="31" xfId="0" applyNumberFormat="1" applyFont="1" applyFill="1" applyBorder="1" applyAlignment="1">
      <alignment horizontal="right" indent="2"/>
    </xf>
    <xf numFmtId="164" fontId="8" fillId="0" borderId="36" xfId="0" applyNumberFormat="1" applyFont="1" applyFill="1" applyBorder="1" applyAlignment="1">
      <alignment horizontal="right" wrapText="1" indent="2"/>
    </xf>
    <xf numFmtId="164" fontId="8" fillId="0" borderId="36" xfId="0" applyNumberFormat="1" applyFont="1" applyBorder="1" applyAlignment="1">
      <alignment horizontal="right" wrapText="1" indent="2"/>
    </xf>
    <xf numFmtId="164" fontId="7" fillId="2" borderId="14" xfId="0" applyNumberFormat="1" applyFont="1" applyFill="1" applyBorder="1" applyAlignment="1">
      <alignment horizontal="right" vertical="center" wrapText="1" indent="2"/>
    </xf>
    <xf numFmtId="164" fontId="8" fillId="0" borderId="36" xfId="0" quotePrefix="1" applyNumberFormat="1" applyFont="1" applyFill="1" applyBorder="1" applyAlignment="1">
      <alignment horizontal="right" wrapText="1" indent="2"/>
    </xf>
    <xf numFmtId="164" fontId="8" fillId="0" borderId="36" xfId="0" applyNumberFormat="1" applyFont="1" applyFill="1" applyBorder="1" applyAlignment="1">
      <alignment horizontal="right" wrapText="1" indent="1"/>
    </xf>
    <xf numFmtId="164" fontId="8" fillId="0" borderId="36" xfId="0" applyNumberFormat="1" applyFont="1" applyBorder="1" applyAlignment="1">
      <alignment horizontal="right" wrapText="1" indent="1"/>
    </xf>
    <xf numFmtId="164" fontId="7" fillId="2" borderId="14" xfId="0" applyNumberFormat="1" applyFont="1" applyFill="1" applyBorder="1" applyAlignment="1">
      <alignment horizontal="right" vertical="center" wrapText="1" indent="1"/>
    </xf>
    <xf numFmtId="164" fontId="8" fillId="0" borderId="36" xfId="0" quotePrefix="1" applyNumberFormat="1" applyFont="1" applyFill="1" applyBorder="1" applyAlignment="1">
      <alignment horizontal="right" wrapText="1" indent="1"/>
    </xf>
    <xf numFmtId="49" fontId="6" fillId="0" borderId="46" xfId="1" applyNumberFormat="1" applyFont="1" applyFill="1" applyBorder="1" applyAlignment="1" applyProtection="1">
      <alignment horizontal="center" vertical="center"/>
      <protection locked="0"/>
    </xf>
    <xf numFmtId="49" fontId="6" fillId="0" borderId="15" xfId="1" applyNumberFormat="1" applyFont="1" applyFill="1" applyBorder="1" applyAlignment="1" applyProtection="1">
      <alignment horizontal="center" vertical="center"/>
      <protection locked="0"/>
    </xf>
    <xf numFmtId="0" fontId="6" fillId="0" borderId="15" xfId="2" applyFont="1" applyFill="1" applyBorder="1" applyAlignment="1">
      <alignment horizontal="center"/>
    </xf>
    <xf numFmtId="164" fontId="5" fillId="0" borderId="48" xfId="0" applyNumberFormat="1" applyFont="1" applyFill="1" applyBorder="1" applyAlignment="1">
      <alignment horizontal="center" vertical="justify"/>
    </xf>
    <xf numFmtId="164" fontId="6" fillId="0" borderId="46" xfId="2" applyNumberFormat="1" applyFont="1" applyFill="1" applyBorder="1" applyAlignment="1">
      <alignment horizontal="center"/>
    </xf>
    <xf numFmtId="164" fontId="6" fillId="0" borderId="46" xfId="0" applyNumberFormat="1" applyFont="1" applyBorder="1" applyAlignment="1">
      <alignment horizontal="center"/>
    </xf>
    <xf numFmtId="164" fontId="6" fillId="0" borderId="15" xfId="2" applyNumberFormat="1" applyFont="1" applyFill="1" applyBorder="1" applyAlignment="1">
      <alignment horizontal="center"/>
    </xf>
    <xf numFmtId="164" fontId="6" fillId="0" borderId="15" xfId="0" applyNumberFormat="1" applyFont="1" applyBorder="1" applyAlignment="1">
      <alignment horizontal="center"/>
    </xf>
    <xf numFmtId="164" fontId="6" fillId="0" borderId="11" xfId="0" applyNumberFormat="1" applyFont="1" applyBorder="1" applyAlignment="1">
      <alignment horizontal="center"/>
    </xf>
    <xf numFmtId="0" fontId="6" fillId="0" borderId="15" xfId="0" applyFont="1" applyBorder="1" applyAlignment="1">
      <alignment horizontal="center"/>
    </xf>
    <xf numFmtId="0" fontId="6" fillId="0" borderId="11" xfId="0" applyFont="1" applyBorder="1" applyAlignment="1">
      <alignment horizontal="center"/>
    </xf>
    <xf numFmtId="164" fontId="5" fillId="0" borderId="49" xfId="0" applyNumberFormat="1" applyFont="1" applyFill="1" applyBorder="1" applyAlignment="1">
      <alignment horizontal="center" vertical="justify"/>
    </xf>
    <xf numFmtId="164" fontId="8" fillId="0" borderId="0" xfId="0" applyNumberFormat="1" applyFont="1"/>
    <xf numFmtId="0" fontId="5" fillId="0" borderId="39" xfId="0" applyFont="1" applyFill="1" applyBorder="1" applyAlignment="1">
      <alignment vertical="top" wrapText="1"/>
    </xf>
    <xf numFmtId="0" fontId="6" fillId="0" borderId="26" xfId="0" applyFont="1" applyBorder="1" applyAlignment="1">
      <alignment vertical="top" wrapText="1"/>
    </xf>
    <xf numFmtId="0" fontId="6" fillId="0" borderId="29" xfId="0" applyFont="1" applyBorder="1" applyAlignment="1">
      <alignment vertical="top" wrapText="1"/>
    </xf>
    <xf numFmtId="0" fontId="5" fillId="0" borderId="44" xfId="0" quotePrefix="1" applyFont="1" applyBorder="1" applyAlignment="1">
      <alignment vertical="center"/>
    </xf>
    <xf numFmtId="0" fontId="5" fillId="0" borderId="45" xfId="0" applyFont="1" applyBorder="1" applyAlignment="1">
      <alignment vertical="center"/>
    </xf>
    <xf numFmtId="0" fontId="5" fillId="0" borderId="42" xfId="0" applyFont="1" applyBorder="1" applyAlignment="1">
      <alignment vertical="center"/>
    </xf>
    <xf numFmtId="0" fontId="5" fillId="0" borderId="44" xfId="0" quotePrefix="1" applyFont="1" applyFill="1" applyBorder="1" applyAlignment="1">
      <alignment vertical="center"/>
    </xf>
    <xf numFmtId="0" fontId="5" fillId="0" borderId="45" xfId="0" applyFont="1" applyFill="1" applyBorder="1" applyAlignment="1">
      <alignment vertical="center"/>
    </xf>
    <xf numFmtId="0" fontId="5" fillId="0" borderId="42" xfId="0" applyFont="1" applyFill="1" applyBorder="1" applyAlignment="1">
      <alignment vertical="center"/>
    </xf>
    <xf numFmtId="0" fontId="13" fillId="0" borderId="0" xfId="0" applyFont="1" applyAlignment="1">
      <alignment horizontal="left"/>
    </xf>
    <xf numFmtId="0" fontId="5" fillId="0" borderId="27" xfId="2" applyFont="1" applyFill="1" applyBorder="1" applyAlignment="1">
      <alignment horizontal="center" vertical="center"/>
    </xf>
    <xf numFmtId="0" fontId="6" fillId="0" borderId="29" xfId="0" applyFont="1" applyBorder="1" applyAlignment="1"/>
    <xf numFmtId="0" fontId="5" fillId="0" borderId="47" xfId="0" applyFont="1" applyBorder="1" applyAlignment="1">
      <alignment horizontal="center" vertical="center"/>
    </xf>
    <xf numFmtId="0" fontId="6" fillId="0" borderId="47" xfId="0" applyFont="1" applyBorder="1" applyAlignment="1"/>
    <xf numFmtId="0" fontId="6" fillId="0" borderId="28" xfId="0" applyFont="1" applyBorder="1" applyAlignment="1"/>
    <xf numFmtId="0" fontId="13" fillId="0" borderId="0" xfId="0" applyFont="1" applyAlignment="1">
      <alignment horizontal="left" vertical="justify" wrapText="1"/>
    </xf>
    <xf numFmtId="0" fontId="13" fillId="0" borderId="0" xfId="0" applyFont="1" applyAlignment="1">
      <alignment horizontal="left" vertical="justify"/>
    </xf>
    <xf numFmtId="0" fontId="14" fillId="0" borderId="0" xfId="0" applyFont="1" applyAlignment="1">
      <alignment horizontal="left"/>
    </xf>
    <xf numFmtId="0" fontId="13" fillId="0" borderId="0" xfId="0" applyFont="1" applyAlignment="1"/>
    <xf numFmtId="0" fontId="5" fillId="0" borderId="1" xfId="0" applyFont="1" applyBorder="1" applyAlignment="1">
      <alignment horizontal="center" vertical="justify" wrapText="1"/>
    </xf>
    <xf numFmtId="0" fontId="5" fillId="0" borderId="3" xfId="0" applyFont="1" applyBorder="1" applyAlignment="1">
      <alignment horizontal="center" vertical="justify"/>
    </xf>
    <xf numFmtId="0" fontId="6" fillId="0" borderId="3" xfId="0" applyFont="1" applyBorder="1" applyAlignment="1"/>
    <xf numFmtId="0" fontId="13" fillId="0" borderId="0" xfId="0" applyFont="1" applyFill="1" applyBorder="1" applyAlignment="1">
      <alignment wrapText="1"/>
    </xf>
    <xf numFmtId="0" fontId="14" fillId="0" borderId="0" xfId="0" applyFont="1" applyFill="1" applyAlignment="1"/>
    <xf numFmtId="0" fontId="15" fillId="0" borderId="0" xfId="0" applyFont="1" applyAlignment="1"/>
    <xf numFmtId="0" fontId="13" fillId="0" borderId="0" xfId="0" applyFont="1" applyFill="1" applyBorder="1" applyAlignment="1">
      <alignment horizontal="left" wrapText="1"/>
    </xf>
    <xf numFmtId="0" fontId="14" fillId="0" borderId="0" xfId="0" applyFont="1" applyFill="1" applyAlignment="1">
      <alignment horizontal="left"/>
    </xf>
    <xf numFmtId="0" fontId="0" fillId="0" borderId="0" xfId="0" applyAlignment="1"/>
    <xf numFmtId="0" fontId="12" fillId="0" borderId="0" xfId="0" applyFont="1" applyAlignment="1">
      <alignment horizontal="justify" vertical="top"/>
    </xf>
    <xf numFmtId="0" fontId="12" fillId="0" borderId="0" xfId="0" applyFont="1" applyAlignment="1">
      <alignment vertical="top"/>
    </xf>
  </cellXfs>
  <cellStyles count="5">
    <cellStyle name="Normal" xfId="0" builtinId="0"/>
    <cellStyle name="Normal_1.1" xfId="1" xr:uid="{00000000-0005-0000-0000-000002000000}"/>
    <cellStyle name="Normal_grafic 1" xfId="2" xr:uid="{00000000-0005-0000-0000-000003000000}"/>
    <cellStyle name="Normal_Sheet1" xfId="3" xr:uid="{00000000-0005-0000-0000-000004000000}"/>
    <cellStyle name="Normal_Sheet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3:G29"/>
  <sheetViews>
    <sheetView showGridLines="0" workbookViewId="0">
      <selection activeCell="AA13" sqref="AA13"/>
    </sheetView>
  </sheetViews>
  <sheetFormatPr defaultRowHeight="12.75" x14ac:dyDescent="0.2"/>
  <cols>
    <col min="1" max="1" width="24.85546875" style="1" customWidth="1"/>
    <col min="2" max="2" width="9.140625" style="1"/>
    <col min="3" max="7" width="9.85546875" style="1" customWidth="1"/>
    <col min="8" max="16384" width="9.140625" style="1"/>
  </cols>
  <sheetData>
    <row r="3" spans="1:7" ht="15" x14ac:dyDescent="0.25">
      <c r="A3" s="176" t="s">
        <v>1</v>
      </c>
      <c r="B3" s="176"/>
      <c r="C3" s="176"/>
      <c r="D3" s="176"/>
      <c r="E3" s="176"/>
      <c r="F3" s="176"/>
      <c r="G3" s="176"/>
    </row>
    <row r="4" spans="1:7" ht="7.5" customHeight="1" thickBot="1" x14ac:dyDescent="0.25">
      <c r="A4" s="2"/>
      <c r="B4" s="2"/>
      <c r="C4" s="2"/>
      <c r="D4" s="2"/>
      <c r="E4" s="2"/>
      <c r="F4" s="2"/>
      <c r="G4" s="2"/>
    </row>
    <row r="5" spans="1:7" ht="13.5" thickBot="1" x14ac:dyDescent="0.25">
      <c r="A5" s="3"/>
      <c r="B5" s="4"/>
      <c r="C5" s="5" t="s">
        <v>2</v>
      </c>
      <c r="D5" s="5" t="s">
        <v>3</v>
      </c>
      <c r="E5" s="5" t="s">
        <v>4</v>
      </c>
      <c r="F5" s="5" t="s">
        <v>5</v>
      </c>
      <c r="G5" s="6" t="s">
        <v>6</v>
      </c>
    </row>
    <row r="6" spans="1:7" x14ac:dyDescent="0.2">
      <c r="A6" s="170" t="s">
        <v>7</v>
      </c>
      <c r="B6" s="171"/>
      <c r="C6" s="171"/>
      <c r="D6" s="171"/>
      <c r="E6" s="171"/>
      <c r="F6" s="171"/>
      <c r="G6" s="172"/>
    </row>
    <row r="7" spans="1:7" x14ac:dyDescent="0.2">
      <c r="A7" s="7" t="s">
        <v>8</v>
      </c>
      <c r="B7" s="8">
        <v>2020</v>
      </c>
      <c r="C7" s="9">
        <v>102.55193980009069</v>
      </c>
      <c r="D7" s="10">
        <v>90.162876297030706</v>
      </c>
      <c r="E7" s="9">
        <v>94.565058247304506</v>
      </c>
      <c r="F7" s="10">
        <v>98.503448727128401</v>
      </c>
      <c r="G7" s="11">
        <v>96.3</v>
      </c>
    </row>
    <row r="8" spans="1:7" x14ac:dyDescent="0.2">
      <c r="A8" s="12"/>
      <c r="B8" s="13">
        <v>2021</v>
      </c>
      <c r="C8" s="14">
        <v>99.94481228626772</v>
      </c>
      <c r="D8" s="15">
        <v>115.41804286001107</v>
      </c>
      <c r="E8" s="14">
        <v>106.90480744774995</v>
      </c>
      <c r="F8" s="15">
        <v>102.35492553141916</v>
      </c>
      <c r="G8" s="16">
        <v>105.9</v>
      </c>
    </row>
    <row r="9" spans="1:7" x14ac:dyDescent="0.2">
      <c r="A9" s="17"/>
      <c r="B9" s="18">
        <v>2022</v>
      </c>
      <c r="C9" s="14">
        <v>106.4</v>
      </c>
      <c r="D9" s="19">
        <v>105.3</v>
      </c>
      <c r="E9" s="19" t="s">
        <v>0</v>
      </c>
      <c r="F9" s="19" t="s">
        <v>0</v>
      </c>
      <c r="G9" s="20" t="s">
        <v>0</v>
      </c>
    </row>
    <row r="10" spans="1:7" x14ac:dyDescent="0.2">
      <c r="A10" s="167" t="s">
        <v>9</v>
      </c>
      <c r="B10" s="21">
        <v>2020</v>
      </c>
      <c r="C10" s="22">
        <v>102.55</v>
      </c>
      <c r="D10" s="23">
        <v>90.2</v>
      </c>
      <c r="E10" s="22">
        <v>94.6</v>
      </c>
      <c r="F10" s="23">
        <v>98.5</v>
      </c>
      <c r="G10" s="24" t="s">
        <v>0</v>
      </c>
    </row>
    <row r="11" spans="1:7" x14ac:dyDescent="0.2">
      <c r="A11" s="168"/>
      <c r="B11" s="13">
        <v>2021</v>
      </c>
      <c r="C11" s="9">
        <v>99.9</v>
      </c>
      <c r="D11" s="10">
        <v>115.4</v>
      </c>
      <c r="E11" s="9">
        <v>106.9</v>
      </c>
      <c r="F11" s="10">
        <v>102.4</v>
      </c>
      <c r="G11" s="25" t="s">
        <v>0</v>
      </c>
    </row>
    <row r="12" spans="1:7" ht="13.5" thickBot="1" x14ac:dyDescent="0.25">
      <c r="A12" s="169"/>
      <c r="B12" s="26">
        <v>2022</v>
      </c>
      <c r="C12" s="27">
        <v>106.4</v>
      </c>
      <c r="D12" s="28">
        <v>105.27483001011248</v>
      </c>
      <c r="E12" s="27" t="s">
        <v>0</v>
      </c>
      <c r="F12" s="28" t="s">
        <v>0</v>
      </c>
      <c r="G12" s="29" t="s">
        <v>0</v>
      </c>
    </row>
    <row r="13" spans="1:7" x14ac:dyDescent="0.2">
      <c r="A13" s="173" t="s">
        <v>10</v>
      </c>
      <c r="B13" s="174"/>
      <c r="C13" s="174"/>
      <c r="D13" s="174"/>
      <c r="E13" s="174"/>
      <c r="F13" s="174"/>
      <c r="G13" s="175"/>
    </row>
    <row r="14" spans="1:7" x14ac:dyDescent="0.2">
      <c r="A14" s="167" t="s">
        <v>9</v>
      </c>
      <c r="B14" s="8">
        <v>2020</v>
      </c>
      <c r="C14" s="30">
        <v>99.606451345793786</v>
      </c>
      <c r="D14" s="31">
        <v>89.410254219479924</v>
      </c>
      <c r="E14" s="30">
        <v>104.9</v>
      </c>
      <c r="F14" s="31">
        <v>105.50015519764295</v>
      </c>
      <c r="G14" s="32" t="s">
        <v>0</v>
      </c>
    </row>
    <row r="15" spans="1:7" x14ac:dyDescent="0.2">
      <c r="A15" s="168"/>
      <c r="B15" s="13">
        <v>2021</v>
      </c>
      <c r="C15" s="9">
        <v>101.06266972710567</v>
      </c>
      <c r="D15" s="10">
        <v>103.2</v>
      </c>
      <c r="E15" s="9">
        <v>97.106651122095741</v>
      </c>
      <c r="F15" s="10">
        <v>101.01438621798935</v>
      </c>
      <c r="G15" s="25" t="s">
        <v>0</v>
      </c>
    </row>
    <row r="16" spans="1:7" ht="13.5" thickBot="1" x14ac:dyDescent="0.25">
      <c r="A16" s="169"/>
      <c r="B16" s="26">
        <v>2022</v>
      </c>
      <c r="C16" s="27">
        <v>105.07734528092271</v>
      </c>
      <c r="D16" s="28">
        <v>102.08104981453306</v>
      </c>
      <c r="E16" s="27" t="s">
        <v>0</v>
      </c>
      <c r="F16" s="28" t="s">
        <v>0</v>
      </c>
      <c r="G16" s="29" t="s">
        <v>0</v>
      </c>
    </row>
    <row r="22" spans="3:4" x14ac:dyDescent="0.2">
      <c r="C22" s="33"/>
      <c r="D22" s="33"/>
    </row>
    <row r="23" spans="3:4" x14ac:dyDescent="0.2">
      <c r="C23" s="33"/>
      <c r="D23" s="33"/>
    </row>
    <row r="24" spans="3:4" x14ac:dyDescent="0.2">
      <c r="C24" s="33"/>
      <c r="D24" s="33"/>
    </row>
    <row r="25" spans="3:4" x14ac:dyDescent="0.2">
      <c r="C25" s="33"/>
      <c r="D25" s="33"/>
    </row>
    <row r="26" spans="3:4" x14ac:dyDescent="0.2">
      <c r="D26" s="33"/>
    </row>
    <row r="27" spans="3:4" x14ac:dyDescent="0.2">
      <c r="D27" s="33"/>
    </row>
    <row r="28" spans="3:4" x14ac:dyDescent="0.2">
      <c r="D28" s="33"/>
    </row>
    <row r="29" spans="3:4" x14ac:dyDescent="0.2">
      <c r="D29" s="33"/>
    </row>
  </sheetData>
  <mergeCells count="5">
    <mergeCell ref="A14:A16"/>
    <mergeCell ref="A6:G6"/>
    <mergeCell ref="A13:G13"/>
    <mergeCell ref="A3:G3"/>
    <mergeCell ref="A10:A12"/>
  </mergeCells>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K95"/>
  <sheetViews>
    <sheetView showGridLines="0" workbookViewId="0">
      <selection activeCell="I6" sqref="I6"/>
    </sheetView>
  </sheetViews>
  <sheetFormatPr defaultRowHeight="12.75" x14ac:dyDescent="0.2"/>
  <cols>
    <col min="1" max="1" width="21" style="1" customWidth="1"/>
    <col min="2" max="6" width="13.7109375" style="1" customWidth="1"/>
    <col min="7" max="7" width="14.42578125" style="1" customWidth="1"/>
    <col min="8" max="16384" width="9.140625" style="1"/>
  </cols>
  <sheetData>
    <row r="2" spans="1:11" ht="32.25" customHeight="1" x14ac:dyDescent="0.25">
      <c r="A2" s="182" t="s">
        <v>75</v>
      </c>
      <c r="B2" s="183"/>
      <c r="C2" s="184"/>
      <c r="D2" s="184"/>
      <c r="E2" s="184"/>
      <c r="F2" s="184"/>
      <c r="G2" s="184"/>
    </row>
    <row r="3" spans="1:11" ht="9" customHeight="1" thickBot="1" x14ac:dyDescent="0.25"/>
    <row r="4" spans="1:11" x14ac:dyDescent="0.2">
      <c r="A4" s="177" t="s">
        <v>11</v>
      </c>
      <c r="B4" s="179" t="s">
        <v>12</v>
      </c>
      <c r="C4" s="180"/>
      <c r="D4" s="180"/>
      <c r="E4" s="180"/>
      <c r="F4" s="180"/>
      <c r="G4" s="181"/>
    </row>
    <row r="5" spans="1:11" ht="26.25" customHeight="1" thickBot="1" x14ac:dyDescent="0.25">
      <c r="A5" s="178"/>
      <c r="B5" s="157" t="s">
        <v>13</v>
      </c>
      <c r="C5" s="157" t="s">
        <v>14</v>
      </c>
      <c r="D5" s="157" t="s">
        <v>15</v>
      </c>
      <c r="E5" s="157" t="s">
        <v>16</v>
      </c>
      <c r="F5" s="157" t="s">
        <v>17</v>
      </c>
      <c r="G5" s="165" t="s">
        <v>18</v>
      </c>
    </row>
    <row r="6" spans="1:11" x14ac:dyDescent="0.2">
      <c r="A6" s="154" t="s">
        <v>88</v>
      </c>
      <c r="B6" s="158">
        <v>112.0823</v>
      </c>
      <c r="C6" s="159">
        <v>96.817939999999993</v>
      </c>
      <c r="D6" s="159">
        <v>95.903800000000004</v>
      </c>
      <c r="E6" s="159">
        <v>95.584400000000002</v>
      </c>
      <c r="F6" s="159">
        <v>109.16630000000001</v>
      </c>
      <c r="G6" s="159">
        <v>99.611140000000006</v>
      </c>
      <c r="H6" s="38"/>
      <c r="I6" s="38"/>
      <c r="J6" s="38"/>
      <c r="K6" s="38"/>
    </row>
    <row r="7" spans="1:11" x14ac:dyDescent="0.2">
      <c r="A7" s="155" t="s">
        <v>89</v>
      </c>
      <c r="B7" s="160">
        <v>108.82129999999999</v>
      </c>
      <c r="C7" s="161">
        <v>99.069800000000001</v>
      </c>
      <c r="D7" s="161">
        <v>97.321899999999999</v>
      </c>
      <c r="E7" s="161">
        <v>99.46369</v>
      </c>
      <c r="F7" s="161">
        <v>108.4688</v>
      </c>
      <c r="G7" s="161">
        <v>100.998</v>
      </c>
      <c r="H7" s="38"/>
      <c r="I7" s="38"/>
      <c r="J7" s="38"/>
      <c r="K7" s="38"/>
    </row>
    <row r="8" spans="1:11" x14ac:dyDescent="0.2">
      <c r="A8" s="155" t="s">
        <v>90</v>
      </c>
      <c r="B8" s="160">
        <v>91.604519999999994</v>
      </c>
      <c r="C8" s="161">
        <v>101.8733</v>
      </c>
      <c r="D8" s="161">
        <v>102.63979999999999</v>
      </c>
      <c r="E8" s="161">
        <v>101.931</v>
      </c>
      <c r="F8" s="161">
        <v>96.410570000000007</v>
      </c>
      <c r="G8" s="161">
        <v>99.362740000000002</v>
      </c>
      <c r="H8" s="38"/>
      <c r="I8" s="38"/>
      <c r="J8" s="38"/>
      <c r="K8" s="38"/>
    </row>
    <row r="9" spans="1:11" x14ac:dyDescent="0.2">
      <c r="A9" s="155" t="s">
        <v>91</v>
      </c>
      <c r="B9" s="160">
        <v>87.491839999999996</v>
      </c>
      <c r="C9" s="161">
        <v>102.239</v>
      </c>
      <c r="D9" s="161">
        <v>104.1345</v>
      </c>
      <c r="E9" s="161">
        <v>103.0209</v>
      </c>
      <c r="F9" s="161">
        <v>85.954340000000002</v>
      </c>
      <c r="G9" s="161">
        <v>100.02809999999999</v>
      </c>
      <c r="H9" s="38"/>
      <c r="I9" s="38"/>
      <c r="J9" s="38"/>
      <c r="K9" s="38"/>
    </row>
    <row r="10" spans="1:11" x14ac:dyDescent="0.2">
      <c r="A10" s="155" t="s">
        <v>92</v>
      </c>
      <c r="B10" s="160">
        <v>108.74</v>
      </c>
      <c r="C10" s="161">
        <v>107.8459</v>
      </c>
      <c r="D10" s="161">
        <v>109.39490000000001</v>
      </c>
      <c r="E10" s="161">
        <v>98.699979999999996</v>
      </c>
      <c r="F10" s="161">
        <v>101.626</v>
      </c>
      <c r="G10" s="161">
        <v>102.72450000000001</v>
      </c>
      <c r="H10" s="38"/>
      <c r="I10" s="38"/>
      <c r="J10" s="38"/>
      <c r="K10" s="38"/>
    </row>
    <row r="11" spans="1:11" x14ac:dyDescent="0.2">
      <c r="A11" s="155" t="s">
        <v>93</v>
      </c>
      <c r="B11" s="160">
        <v>116.8327</v>
      </c>
      <c r="C11" s="161">
        <v>109.6253</v>
      </c>
      <c r="D11" s="161">
        <v>110.813</v>
      </c>
      <c r="E11" s="161">
        <v>99.556870000000004</v>
      </c>
      <c r="F11" s="161">
        <v>99.917879999999997</v>
      </c>
      <c r="G11" s="161">
        <v>103.66289999999999</v>
      </c>
      <c r="H11" s="38"/>
      <c r="I11" s="38"/>
      <c r="J11" s="38"/>
      <c r="K11" s="38"/>
    </row>
    <row r="12" spans="1:11" x14ac:dyDescent="0.2">
      <c r="A12" s="155" t="s">
        <v>94</v>
      </c>
      <c r="B12" s="160">
        <v>121.8098</v>
      </c>
      <c r="C12" s="161">
        <v>108.8621</v>
      </c>
      <c r="D12" s="161">
        <v>110.4777</v>
      </c>
      <c r="E12" s="161">
        <v>99.766530000000003</v>
      </c>
      <c r="F12" s="161">
        <v>98.214759999999998</v>
      </c>
      <c r="G12" s="161">
        <v>105.6609</v>
      </c>
      <c r="H12" s="38"/>
      <c r="I12" s="38"/>
      <c r="J12" s="38"/>
      <c r="K12" s="38"/>
    </row>
    <row r="13" spans="1:11" x14ac:dyDescent="0.2">
      <c r="A13" s="155" t="s">
        <v>95</v>
      </c>
      <c r="B13" s="160">
        <v>120.1023</v>
      </c>
      <c r="C13" s="161">
        <v>108.3738</v>
      </c>
      <c r="D13" s="161">
        <v>113.66840000000001</v>
      </c>
      <c r="E13" s="161">
        <v>100.5718</v>
      </c>
      <c r="F13" s="161">
        <v>96.354979999999998</v>
      </c>
      <c r="G13" s="161">
        <v>106.5184</v>
      </c>
      <c r="H13" s="38"/>
      <c r="I13" s="38"/>
      <c r="J13" s="38"/>
      <c r="K13" s="38"/>
    </row>
    <row r="14" spans="1:11" x14ac:dyDescent="0.2">
      <c r="A14" s="155" t="s">
        <v>96</v>
      </c>
      <c r="B14" s="160">
        <v>111.93259999999999</v>
      </c>
      <c r="C14" s="161">
        <v>111.8969</v>
      </c>
      <c r="D14" s="161">
        <v>117.62560000000001</v>
      </c>
      <c r="E14" s="161">
        <v>104.8663</v>
      </c>
      <c r="F14" s="161">
        <v>109.333</v>
      </c>
      <c r="G14" s="161">
        <v>108.93980000000001</v>
      </c>
      <c r="H14" s="38"/>
      <c r="I14" s="38"/>
      <c r="J14" s="38"/>
      <c r="K14" s="38"/>
    </row>
    <row r="15" spans="1:11" x14ac:dyDescent="0.2">
      <c r="A15" s="155" t="s">
        <v>97</v>
      </c>
      <c r="B15" s="160">
        <v>121.72</v>
      </c>
      <c r="C15" s="161">
        <v>114.8704</v>
      </c>
      <c r="D15" s="161">
        <v>121.0176</v>
      </c>
      <c r="E15" s="161">
        <v>105.3464</v>
      </c>
      <c r="F15" s="161">
        <v>111.47580000000001</v>
      </c>
      <c r="G15" s="161">
        <v>110.0778</v>
      </c>
      <c r="H15" s="38"/>
      <c r="I15" s="38"/>
      <c r="J15" s="38"/>
      <c r="K15" s="38"/>
    </row>
    <row r="16" spans="1:11" x14ac:dyDescent="0.2">
      <c r="A16" s="155" t="s">
        <v>98</v>
      </c>
      <c r="B16" s="160">
        <v>111.74</v>
      </c>
      <c r="C16" s="161">
        <v>116.0427</v>
      </c>
      <c r="D16" s="161">
        <v>122.37820000000001</v>
      </c>
      <c r="E16" s="161">
        <v>107.2557</v>
      </c>
      <c r="F16" s="161">
        <v>110.1063</v>
      </c>
      <c r="G16" s="161">
        <v>110.5278</v>
      </c>
      <c r="H16" s="38"/>
      <c r="I16" s="38"/>
      <c r="J16" s="38"/>
      <c r="K16" s="38"/>
    </row>
    <row r="17" spans="1:11" x14ac:dyDescent="0.2">
      <c r="A17" s="155" t="s">
        <v>99</v>
      </c>
      <c r="B17" s="160">
        <v>114.0124</v>
      </c>
      <c r="C17" s="161">
        <v>116.97199999999999</v>
      </c>
      <c r="D17" s="161">
        <v>124.20829999999999</v>
      </c>
      <c r="E17" s="161">
        <v>107.9323</v>
      </c>
      <c r="F17" s="161">
        <v>112.6837</v>
      </c>
      <c r="G17" s="161">
        <v>112.4721</v>
      </c>
      <c r="H17" s="38"/>
      <c r="I17" s="38"/>
      <c r="J17" s="38"/>
      <c r="K17" s="38"/>
    </row>
    <row r="18" spans="1:11" x14ac:dyDescent="0.2">
      <c r="A18" s="155" t="s">
        <v>100</v>
      </c>
      <c r="B18" s="160">
        <v>119.60590000000001</v>
      </c>
      <c r="C18" s="161">
        <v>116.8929</v>
      </c>
      <c r="D18" s="161">
        <v>124.467</v>
      </c>
      <c r="E18" s="161">
        <v>102.02119999999999</v>
      </c>
      <c r="F18" s="161">
        <v>118.0457</v>
      </c>
      <c r="G18" s="161">
        <v>110.6022</v>
      </c>
      <c r="H18" s="38"/>
      <c r="I18" s="38"/>
      <c r="J18" s="38"/>
      <c r="K18" s="38"/>
    </row>
    <row r="19" spans="1:11" x14ac:dyDescent="0.2">
      <c r="A19" s="155" t="s">
        <v>101</v>
      </c>
      <c r="B19" s="160">
        <v>123.51739999999999</v>
      </c>
      <c r="C19" s="161">
        <v>119.62909999999999</v>
      </c>
      <c r="D19" s="161">
        <v>128.0985</v>
      </c>
      <c r="E19" s="161">
        <v>106.0261</v>
      </c>
      <c r="F19" s="161">
        <v>111.9003</v>
      </c>
      <c r="G19" s="161">
        <v>112.0975</v>
      </c>
      <c r="H19" s="38"/>
      <c r="I19" s="38"/>
      <c r="J19" s="38"/>
      <c r="K19" s="38"/>
    </row>
    <row r="20" spans="1:11" x14ac:dyDescent="0.2">
      <c r="A20" s="155" t="s">
        <v>102</v>
      </c>
      <c r="B20" s="160">
        <v>117.67149999999999</v>
      </c>
      <c r="C20" s="161">
        <v>122.0727</v>
      </c>
      <c r="D20" s="161">
        <v>129.4016</v>
      </c>
      <c r="E20" s="161">
        <v>108.6778</v>
      </c>
      <c r="F20" s="161">
        <v>116.949</v>
      </c>
      <c r="G20" s="161">
        <v>114.56570000000001</v>
      </c>
      <c r="H20" s="38"/>
      <c r="I20" s="38"/>
      <c r="J20" s="38"/>
      <c r="K20" s="38"/>
    </row>
    <row r="21" spans="1:11" x14ac:dyDescent="0.2">
      <c r="A21" s="155" t="s">
        <v>103</v>
      </c>
      <c r="B21" s="160">
        <v>120.44459999999999</v>
      </c>
      <c r="C21" s="161">
        <v>123.0534</v>
      </c>
      <c r="D21" s="161">
        <v>131.5</v>
      </c>
      <c r="E21" s="161">
        <v>108.8297</v>
      </c>
      <c r="F21" s="161">
        <v>105.93689999999999</v>
      </c>
      <c r="G21" s="161">
        <v>114.8141</v>
      </c>
      <c r="H21" s="38"/>
      <c r="I21" s="38"/>
      <c r="J21" s="38"/>
      <c r="K21" s="38"/>
    </row>
    <row r="22" spans="1:11" x14ac:dyDescent="0.2">
      <c r="A22" s="155" t="s">
        <v>104</v>
      </c>
      <c r="B22" s="160">
        <v>126.8212</v>
      </c>
      <c r="C22" s="161">
        <v>125.7145</v>
      </c>
      <c r="D22" s="161">
        <v>135.22730000000001</v>
      </c>
      <c r="E22" s="161">
        <v>111.1957</v>
      </c>
      <c r="F22" s="161">
        <v>118.93519999999999</v>
      </c>
      <c r="G22" s="161">
        <v>120.1142</v>
      </c>
      <c r="H22" s="38"/>
      <c r="I22" s="38"/>
      <c r="J22" s="38"/>
      <c r="K22" s="38"/>
    </row>
    <row r="23" spans="1:11" x14ac:dyDescent="0.2">
      <c r="A23" s="155" t="s">
        <v>105</v>
      </c>
      <c r="B23" s="160">
        <v>130.1893</v>
      </c>
      <c r="C23" s="161">
        <v>127.55110000000001</v>
      </c>
      <c r="D23" s="161">
        <v>140.43020000000001</v>
      </c>
      <c r="E23" s="161">
        <v>117.9374</v>
      </c>
      <c r="F23" s="161">
        <v>119.8145</v>
      </c>
      <c r="G23" s="161">
        <v>122.2872</v>
      </c>
      <c r="H23" s="38"/>
      <c r="I23" s="38"/>
      <c r="J23" s="38"/>
      <c r="K23" s="38"/>
    </row>
    <row r="24" spans="1:11" x14ac:dyDescent="0.2">
      <c r="A24" s="155" t="s">
        <v>106</v>
      </c>
      <c r="B24" s="160">
        <v>146.43029999999999</v>
      </c>
      <c r="C24" s="161">
        <v>131.06630000000001</v>
      </c>
      <c r="D24" s="161">
        <v>142.4616</v>
      </c>
      <c r="E24" s="161">
        <v>117.23139999999999</v>
      </c>
      <c r="F24" s="161">
        <v>124.4286</v>
      </c>
      <c r="G24" s="161">
        <v>126.53360000000001</v>
      </c>
      <c r="H24" s="38"/>
      <c r="I24" s="38"/>
      <c r="J24" s="38"/>
      <c r="K24" s="38"/>
    </row>
    <row r="25" spans="1:11" x14ac:dyDescent="0.2">
      <c r="A25" s="155" t="s">
        <v>107</v>
      </c>
      <c r="B25" s="160">
        <v>145.1978</v>
      </c>
      <c r="C25" s="161">
        <v>132.7508</v>
      </c>
      <c r="D25" s="161">
        <v>142.48070000000001</v>
      </c>
      <c r="E25" s="161">
        <v>120.4868</v>
      </c>
      <c r="F25" s="161">
        <v>131.82730000000001</v>
      </c>
      <c r="G25" s="161">
        <v>128.45570000000001</v>
      </c>
      <c r="H25" s="38"/>
      <c r="I25" s="38"/>
      <c r="J25" s="38"/>
      <c r="K25" s="38"/>
    </row>
    <row r="26" spans="1:11" x14ac:dyDescent="0.2">
      <c r="A26" s="155" t="s">
        <v>108</v>
      </c>
      <c r="B26" s="160">
        <v>127.5017</v>
      </c>
      <c r="C26" s="161">
        <v>131.97970000000001</v>
      </c>
      <c r="D26" s="161">
        <v>136.87540000000001</v>
      </c>
      <c r="E26" s="161">
        <v>124.2992</v>
      </c>
      <c r="F26" s="161">
        <v>137.26009999999999</v>
      </c>
      <c r="G26" s="161">
        <v>128.9811</v>
      </c>
      <c r="H26" s="38"/>
      <c r="I26" s="38"/>
      <c r="J26" s="38"/>
      <c r="K26" s="38"/>
    </row>
    <row r="27" spans="1:11" x14ac:dyDescent="0.2">
      <c r="A27" s="155" t="s">
        <v>109</v>
      </c>
      <c r="B27" s="160">
        <v>123.312</v>
      </c>
      <c r="C27" s="161">
        <v>131.49930000000001</v>
      </c>
      <c r="D27" s="161">
        <v>151.37260000000001</v>
      </c>
      <c r="E27" s="161">
        <v>126.68049999999999</v>
      </c>
      <c r="F27" s="161">
        <v>129.41669999999999</v>
      </c>
      <c r="G27" s="161">
        <v>128.35570000000001</v>
      </c>
      <c r="H27" s="38"/>
      <c r="I27" s="38"/>
      <c r="J27" s="38"/>
      <c r="K27" s="38"/>
    </row>
    <row r="28" spans="1:11" x14ac:dyDescent="0.2">
      <c r="A28" s="155" t="s">
        <v>110</v>
      </c>
      <c r="B28" s="160">
        <v>118.9725</v>
      </c>
      <c r="C28" s="161">
        <v>132.86539999999999</v>
      </c>
      <c r="D28" s="161">
        <v>158.73140000000001</v>
      </c>
      <c r="E28" s="161">
        <v>130.11109999999999</v>
      </c>
      <c r="F28" s="161">
        <v>138.99350000000001</v>
      </c>
      <c r="G28" s="161">
        <v>130.90520000000001</v>
      </c>
      <c r="H28" s="38"/>
      <c r="I28" s="38"/>
      <c r="J28" s="38"/>
      <c r="K28" s="38"/>
    </row>
    <row r="29" spans="1:11" x14ac:dyDescent="0.2">
      <c r="A29" s="155" t="s">
        <v>111</v>
      </c>
      <c r="B29" s="160">
        <v>113.44750000000001</v>
      </c>
      <c r="C29" s="161">
        <v>136.0959</v>
      </c>
      <c r="D29" s="161">
        <v>164.5667</v>
      </c>
      <c r="E29" s="161">
        <v>134.69229999999999</v>
      </c>
      <c r="F29" s="161">
        <v>147.3373</v>
      </c>
      <c r="G29" s="161">
        <v>134.13589999999999</v>
      </c>
      <c r="H29" s="38"/>
      <c r="I29" s="38"/>
      <c r="J29" s="38"/>
      <c r="K29" s="38"/>
    </row>
    <row r="30" spans="1:11" x14ac:dyDescent="0.2">
      <c r="A30" s="155" t="s">
        <v>112</v>
      </c>
      <c r="B30" s="160">
        <v>118.6429</v>
      </c>
      <c r="C30" s="161">
        <v>139.58150000000001</v>
      </c>
      <c r="D30" s="161">
        <v>168.51429999999999</v>
      </c>
      <c r="E30" s="161">
        <v>136.94990000000001</v>
      </c>
      <c r="F30" s="161">
        <v>139.24619999999999</v>
      </c>
      <c r="G30" s="161">
        <v>136.29750000000001</v>
      </c>
      <c r="H30" s="38"/>
      <c r="I30" s="38"/>
      <c r="J30" s="38"/>
      <c r="K30" s="38"/>
    </row>
    <row r="31" spans="1:11" x14ac:dyDescent="0.2">
      <c r="A31" s="155" t="s">
        <v>113</v>
      </c>
      <c r="B31" s="160">
        <v>123.94110000000001</v>
      </c>
      <c r="C31" s="161">
        <v>142.24449999999999</v>
      </c>
      <c r="D31" s="161">
        <v>178.7285</v>
      </c>
      <c r="E31" s="161">
        <v>140.90010000000001</v>
      </c>
      <c r="F31" s="161">
        <v>170.6806</v>
      </c>
      <c r="G31" s="161">
        <v>141.0461</v>
      </c>
      <c r="H31" s="38"/>
      <c r="I31" s="38"/>
      <c r="J31" s="38"/>
      <c r="K31" s="38"/>
    </row>
    <row r="32" spans="1:11" x14ac:dyDescent="0.2">
      <c r="A32" s="155" t="s">
        <v>114</v>
      </c>
      <c r="B32" s="160">
        <v>122.4218</v>
      </c>
      <c r="C32" s="161">
        <v>143.5771</v>
      </c>
      <c r="D32" s="161">
        <v>190.75360000000001</v>
      </c>
      <c r="E32" s="161">
        <v>143.60749999999999</v>
      </c>
      <c r="F32" s="161">
        <v>144.87110000000001</v>
      </c>
      <c r="G32" s="161">
        <v>142.1481</v>
      </c>
      <c r="H32" s="38"/>
      <c r="I32" s="38"/>
      <c r="J32" s="38"/>
      <c r="K32" s="38"/>
    </row>
    <row r="33" spans="1:11" x14ac:dyDescent="0.2">
      <c r="A33" s="155" t="s">
        <v>115</v>
      </c>
      <c r="B33" s="160">
        <v>118.2963</v>
      </c>
      <c r="C33" s="161">
        <v>146.84710000000001</v>
      </c>
      <c r="D33" s="161">
        <v>208.32650000000001</v>
      </c>
      <c r="E33" s="161">
        <v>145.6576</v>
      </c>
      <c r="F33" s="161">
        <v>138.22540000000001</v>
      </c>
      <c r="G33" s="161">
        <v>144.01259999999999</v>
      </c>
      <c r="H33" s="38"/>
      <c r="I33" s="38"/>
      <c r="J33" s="38"/>
      <c r="K33" s="38"/>
    </row>
    <row r="34" spans="1:11" x14ac:dyDescent="0.2">
      <c r="A34" s="155" t="s">
        <v>116</v>
      </c>
      <c r="B34" s="160">
        <v>113.28919999999999</v>
      </c>
      <c r="C34" s="161">
        <v>142.37299999999999</v>
      </c>
      <c r="D34" s="161">
        <v>211.13399999999999</v>
      </c>
      <c r="E34" s="161">
        <v>158.06620000000001</v>
      </c>
      <c r="F34" s="161">
        <v>150.7637</v>
      </c>
      <c r="G34" s="161">
        <v>146.61779999999999</v>
      </c>
      <c r="H34" s="38"/>
      <c r="I34" s="38"/>
      <c r="J34" s="38"/>
      <c r="K34" s="38"/>
    </row>
    <row r="35" spans="1:11" x14ac:dyDescent="0.2">
      <c r="A35" s="155" t="s">
        <v>117</v>
      </c>
      <c r="B35" s="160">
        <v>98.909779999999998</v>
      </c>
      <c r="C35" s="161">
        <v>140.13499999999999</v>
      </c>
      <c r="D35" s="161">
        <v>229.78970000000001</v>
      </c>
      <c r="E35" s="161">
        <v>161.73589999999999</v>
      </c>
      <c r="F35" s="161">
        <v>170.96360000000001</v>
      </c>
      <c r="G35" s="161">
        <v>149.7533</v>
      </c>
      <c r="H35" s="38"/>
      <c r="I35" s="38"/>
      <c r="J35" s="38"/>
      <c r="K35" s="38"/>
    </row>
    <row r="36" spans="1:11" x14ac:dyDescent="0.2">
      <c r="A36" s="155" t="s">
        <v>118</v>
      </c>
      <c r="B36" s="160">
        <v>82.570319999999995</v>
      </c>
      <c r="C36" s="161">
        <v>141.8887</v>
      </c>
      <c r="D36" s="161">
        <v>249.4898</v>
      </c>
      <c r="E36" s="161">
        <v>169.7122</v>
      </c>
      <c r="F36" s="161">
        <v>170.22579999999999</v>
      </c>
      <c r="G36" s="161">
        <v>151.16579999999999</v>
      </c>
      <c r="H36" s="38"/>
      <c r="I36" s="38"/>
      <c r="J36" s="38"/>
      <c r="K36" s="38"/>
    </row>
    <row r="37" spans="1:11" x14ac:dyDescent="0.2">
      <c r="A37" s="155" t="s">
        <v>119</v>
      </c>
      <c r="B37" s="160">
        <v>89.148039999999995</v>
      </c>
      <c r="C37" s="161">
        <v>146.51689999999999</v>
      </c>
      <c r="D37" s="161">
        <v>268.94069999999999</v>
      </c>
      <c r="E37" s="161">
        <v>167.61349999999999</v>
      </c>
      <c r="F37" s="161">
        <v>171.21129999999999</v>
      </c>
      <c r="G37" s="161">
        <v>156.13919999999999</v>
      </c>
      <c r="H37" s="38"/>
      <c r="I37" s="38"/>
      <c r="J37" s="38"/>
      <c r="K37" s="38"/>
    </row>
    <row r="38" spans="1:11" x14ac:dyDescent="0.2">
      <c r="A38" s="155" t="s">
        <v>120</v>
      </c>
      <c r="B38" s="160">
        <v>112.934</v>
      </c>
      <c r="C38" s="161">
        <v>170.18610000000001</v>
      </c>
      <c r="D38" s="161">
        <v>318.61259999999999</v>
      </c>
      <c r="E38" s="161">
        <v>160.6146</v>
      </c>
      <c r="F38" s="161">
        <v>169.72040000000001</v>
      </c>
      <c r="G38" s="161">
        <v>163.42500000000001</v>
      </c>
      <c r="H38" s="38"/>
      <c r="I38" s="38"/>
      <c r="J38" s="38"/>
      <c r="K38" s="38"/>
    </row>
    <row r="39" spans="1:11" x14ac:dyDescent="0.2">
      <c r="A39" s="155" t="s">
        <v>121</v>
      </c>
      <c r="B39" s="160">
        <v>110.54170000000001</v>
      </c>
      <c r="C39" s="161">
        <v>168.1122</v>
      </c>
      <c r="D39" s="161">
        <v>342.87360000000001</v>
      </c>
      <c r="E39" s="161">
        <v>166.47200000000001</v>
      </c>
      <c r="F39" s="161">
        <v>182.56710000000001</v>
      </c>
      <c r="G39" s="161">
        <v>166.15389999999999</v>
      </c>
      <c r="H39" s="38"/>
      <c r="I39" s="38"/>
      <c r="J39" s="38"/>
      <c r="K39" s="38"/>
    </row>
    <row r="40" spans="1:11" x14ac:dyDescent="0.2">
      <c r="A40" s="155" t="s">
        <v>122</v>
      </c>
      <c r="B40" s="160">
        <v>110.7942</v>
      </c>
      <c r="C40" s="161">
        <v>164.9648</v>
      </c>
      <c r="D40" s="161">
        <v>344.48329999999999</v>
      </c>
      <c r="E40" s="161">
        <v>165.63939999999999</v>
      </c>
      <c r="F40" s="161">
        <v>187.29740000000001</v>
      </c>
      <c r="G40" s="161">
        <v>166.45650000000001</v>
      </c>
      <c r="H40" s="38"/>
      <c r="I40" s="38"/>
      <c r="J40" s="38"/>
      <c r="K40" s="38"/>
    </row>
    <row r="41" spans="1:11" x14ac:dyDescent="0.2">
      <c r="A41" s="155" t="s">
        <v>123</v>
      </c>
      <c r="B41" s="160">
        <v>108.3334</v>
      </c>
      <c r="C41" s="161">
        <v>152.87119999999999</v>
      </c>
      <c r="D41" s="161">
        <v>314.05160000000001</v>
      </c>
      <c r="E41" s="161">
        <v>166.03139999999999</v>
      </c>
      <c r="F41" s="161">
        <v>174.90559999999999</v>
      </c>
      <c r="G41" s="161">
        <v>163.58170000000001</v>
      </c>
      <c r="H41" s="38"/>
      <c r="I41" s="38"/>
      <c r="J41" s="38"/>
      <c r="K41" s="38"/>
    </row>
    <row r="42" spans="1:11" x14ac:dyDescent="0.2">
      <c r="A42" s="155" t="s">
        <v>124</v>
      </c>
      <c r="B42" s="160">
        <v>100.7029</v>
      </c>
      <c r="C42" s="161">
        <v>159.1918</v>
      </c>
      <c r="D42" s="161">
        <v>330.32150000000001</v>
      </c>
      <c r="E42" s="161">
        <v>158.76</v>
      </c>
      <c r="F42" s="161">
        <v>162.4228</v>
      </c>
      <c r="G42" s="161">
        <v>156.91640000000001</v>
      </c>
      <c r="H42" s="38"/>
      <c r="I42" s="38"/>
      <c r="J42" s="38"/>
      <c r="K42" s="38"/>
    </row>
    <row r="43" spans="1:11" x14ac:dyDescent="0.2">
      <c r="A43" s="155" t="s">
        <v>125</v>
      </c>
      <c r="B43" s="160">
        <v>106.3563</v>
      </c>
      <c r="C43" s="161">
        <v>159.0712</v>
      </c>
      <c r="D43" s="161">
        <v>310.5351</v>
      </c>
      <c r="E43" s="161">
        <v>154.04310000000001</v>
      </c>
      <c r="F43" s="161">
        <v>170.0539</v>
      </c>
      <c r="G43" s="161">
        <v>155.81290000000001</v>
      </c>
      <c r="H43" s="38"/>
      <c r="I43" s="38"/>
      <c r="J43" s="38"/>
      <c r="K43" s="38"/>
    </row>
    <row r="44" spans="1:11" x14ac:dyDescent="0.2">
      <c r="A44" s="155" t="s">
        <v>126</v>
      </c>
      <c r="B44" s="160">
        <v>110.0838</v>
      </c>
      <c r="C44" s="161">
        <v>161.28749999999999</v>
      </c>
      <c r="D44" s="161">
        <v>300.16770000000002</v>
      </c>
      <c r="E44" s="161">
        <v>158.5008</v>
      </c>
      <c r="F44" s="161">
        <v>135.1678</v>
      </c>
      <c r="G44" s="161">
        <v>156.06530000000001</v>
      </c>
      <c r="H44" s="38"/>
      <c r="I44" s="38"/>
      <c r="J44" s="38"/>
      <c r="K44" s="38"/>
    </row>
    <row r="45" spans="1:11" x14ac:dyDescent="0.2">
      <c r="A45" s="155" t="s">
        <v>127</v>
      </c>
      <c r="B45" s="160">
        <v>106.4975</v>
      </c>
      <c r="C45" s="161">
        <v>162.41239999999999</v>
      </c>
      <c r="D45" s="161">
        <v>275.46589999999998</v>
      </c>
      <c r="E45" s="161">
        <v>157.1405</v>
      </c>
      <c r="F45" s="161">
        <v>144.53749999999999</v>
      </c>
      <c r="G45" s="161">
        <v>155.9495</v>
      </c>
      <c r="H45" s="38"/>
      <c r="I45" s="38"/>
      <c r="J45" s="38"/>
      <c r="K45" s="38"/>
    </row>
    <row r="46" spans="1:11" x14ac:dyDescent="0.2">
      <c r="A46" s="156" t="s">
        <v>128</v>
      </c>
      <c r="B46" s="160">
        <v>78.170910000000006</v>
      </c>
      <c r="C46" s="161">
        <v>161.673</v>
      </c>
      <c r="D46" s="161">
        <v>253.35120000000001</v>
      </c>
      <c r="E46" s="161">
        <v>151.25470000000001</v>
      </c>
      <c r="F46" s="161">
        <v>157.14160000000001</v>
      </c>
      <c r="G46" s="161">
        <v>151.52760000000001</v>
      </c>
      <c r="H46" s="38"/>
      <c r="I46" s="38"/>
      <c r="J46" s="38"/>
      <c r="K46" s="38"/>
    </row>
    <row r="47" spans="1:11" x14ac:dyDescent="0.2">
      <c r="A47" s="156" t="s">
        <v>129</v>
      </c>
      <c r="B47" s="160">
        <v>90.269289999999998</v>
      </c>
      <c r="C47" s="161">
        <v>163.5986</v>
      </c>
      <c r="D47" s="161">
        <v>255.6317</v>
      </c>
      <c r="E47" s="161">
        <v>146.4588</v>
      </c>
      <c r="F47" s="161">
        <v>165.43989999999999</v>
      </c>
      <c r="G47" s="161">
        <v>151.09440000000001</v>
      </c>
      <c r="H47" s="38"/>
      <c r="I47" s="38"/>
      <c r="J47" s="38"/>
      <c r="K47" s="38"/>
    </row>
    <row r="48" spans="1:11" x14ac:dyDescent="0.2">
      <c r="A48" s="156" t="s">
        <v>130</v>
      </c>
      <c r="B48" s="160">
        <v>95.785679999999999</v>
      </c>
      <c r="C48" s="161">
        <v>162.23249999999999</v>
      </c>
      <c r="D48" s="161">
        <v>234.20689999999999</v>
      </c>
      <c r="E48" s="161">
        <v>142.36369999999999</v>
      </c>
      <c r="F48" s="161">
        <v>176.12350000000001</v>
      </c>
      <c r="G48" s="161">
        <v>148.92930000000001</v>
      </c>
      <c r="H48" s="38"/>
      <c r="I48" s="38"/>
      <c r="J48" s="38"/>
      <c r="K48" s="38"/>
    </row>
    <row r="49" spans="1:11" x14ac:dyDescent="0.2">
      <c r="A49" s="156" t="s">
        <v>131</v>
      </c>
      <c r="B49" s="160">
        <v>93.166569999999993</v>
      </c>
      <c r="C49" s="161">
        <v>166.6532</v>
      </c>
      <c r="D49" s="161">
        <v>229.119</v>
      </c>
      <c r="E49" s="161">
        <v>142.4417</v>
      </c>
      <c r="F49" s="161">
        <v>183.02690000000001</v>
      </c>
      <c r="G49" s="161">
        <v>150.65520000000001</v>
      </c>
      <c r="H49" s="38"/>
      <c r="I49" s="38"/>
      <c r="J49" s="38"/>
      <c r="K49" s="38"/>
    </row>
    <row r="50" spans="1:11" x14ac:dyDescent="0.2">
      <c r="A50" s="156" t="s">
        <v>132</v>
      </c>
      <c r="B50" s="160">
        <v>90.667289999999994</v>
      </c>
      <c r="C50" s="161">
        <v>174.6523</v>
      </c>
      <c r="D50" s="161">
        <v>196.5027</v>
      </c>
      <c r="E50" s="161">
        <v>144.00049999999999</v>
      </c>
      <c r="F50" s="161">
        <v>173.81389999999999</v>
      </c>
      <c r="G50" s="161">
        <v>152.52119999999999</v>
      </c>
      <c r="H50" s="38"/>
      <c r="I50" s="38"/>
      <c r="J50" s="38"/>
      <c r="K50" s="38"/>
    </row>
    <row r="51" spans="1:11" x14ac:dyDescent="0.2">
      <c r="A51" s="156" t="s">
        <v>133</v>
      </c>
      <c r="B51" s="160">
        <v>114.75279999999999</v>
      </c>
      <c r="C51" s="161">
        <v>173.57679999999999</v>
      </c>
      <c r="D51" s="161">
        <v>168.6293</v>
      </c>
      <c r="E51" s="161">
        <v>145.28989999999999</v>
      </c>
      <c r="F51" s="161">
        <v>177.81649999999999</v>
      </c>
      <c r="G51" s="161">
        <v>152.11259999999999</v>
      </c>
      <c r="H51" s="38"/>
      <c r="I51" s="38"/>
      <c r="J51" s="38"/>
      <c r="K51" s="38"/>
    </row>
    <row r="52" spans="1:11" x14ac:dyDescent="0.2">
      <c r="A52" s="156" t="s">
        <v>134</v>
      </c>
      <c r="B52" s="160">
        <v>118.3049</v>
      </c>
      <c r="C52" s="161">
        <v>175.18209999999999</v>
      </c>
      <c r="D52" s="161">
        <v>167.94900000000001</v>
      </c>
      <c r="E52" s="161">
        <v>144.2011</v>
      </c>
      <c r="F52" s="161">
        <v>186.09460000000001</v>
      </c>
      <c r="G52" s="161">
        <v>154.89279999999999</v>
      </c>
      <c r="H52" s="38"/>
      <c r="I52" s="38"/>
      <c r="J52" s="38"/>
      <c r="K52" s="38"/>
    </row>
    <row r="53" spans="1:11" x14ac:dyDescent="0.2">
      <c r="A53" s="156" t="s">
        <v>135</v>
      </c>
      <c r="B53" s="160">
        <v>114.90689999999999</v>
      </c>
      <c r="C53" s="161">
        <v>177.1592</v>
      </c>
      <c r="D53" s="161">
        <v>163.1294</v>
      </c>
      <c r="E53" s="161">
        <v>143.63890000000001</v>
      </c>
      <c r="F53" s="161">
        <v>185.94800000000001</v>
      </c>
      <c r="G53" s="161">
        <v>153.25110000000001</v>
      </c>
      <c r="H53" s="38"/>
      <c r="I53" s="38"/>
      <c r="J53" s="38"/>
      <c r="K53" s="38"/>
    </row>
    <row r="54" spans="1:11" x14ac:dyDescent="0.2">
      <c r="A54" s="156" t="s">
        <v>136</v>
      </c>
      <c r="B54" s="160">
        <v>78.885599999999997</v>
      </c>
      <c r="C54" s="161">
        <v>145.91390000000001</v>
      </c>
      <c r="D54" s="161">
        <v>162.3724</v>
      </c>
      <c r="E54" s="161">
        <v>192.4511</v>
      </c>
      <c r="F54" s="161">
        <v>183.69909999999999</v>
      </c>
      <c r="G54" s="161">
        <v>155.1155</v>
      </c>
      <c r="H54" s="38"/>
      <c r="I54" s="38"/>
      <c r="J54" s="38"/>
      <c r="K54" s="38"/>
    </row>
    <row r="55" spans="1:11" x14ac:dyDescent="0.2">
      <c r="A55" s="156" t="s">
        <v>137</v>
      </c>
      <c r="B55" s="160">
        <v>87.38485</v>
      </c>
      <c r="C55" s="161">
        <v>146.6514</v>
      </c>
      <c r="D55" s="161">
        <v>172.9794</v>
      </c>
      <c r="E55" s="161">
        <v>196.5532</v>
      </c>
      <c r="F55" s="161">
        <v>187.06489999999999</v>
      </c>
      <c r="G55" s="161">
        <v>155.95439999999999</v>
      </c>
      <c r="H55" s="38"/>
      <c r="I55" s="38"/>
      <c r="J55" s="38"/>
      <c r="K55" s="38"/>
    </row>
    <row r="56" spans="1:11" x14ac:dyDescent="0.2">
      <c r="A56" s="156" t="s">
        <v>138</v>
      </c>
      <c r="B56" s="160">
        <v>85.591710000000006</v>
      </c>
      <c r="C56" s="161">
        <v>148.40299999999999</v>
      </c>
      <c r="D56" s="161">
        <v>182.92529999999999</v>
      </c>
      <c r="E56" s="161">
        <v>196.5086</v>
      </c>
      <c r="F56" s="161">
        <v>196.8389</v>
      </c>
      <c r="G56" s="161">
        <v>156.20429999999999</v>
      </c>
      <c r="H56" s="38"/>
      <c r="I56" s="38"/>
      <c r="J56" s="38"/>
      <c r="K56" s="38"/>
    </row>
    <row r="57" spans="1:11" x14ac:dyDescent="0.2">
      <c r="A57" s="156" t="s">
        <v>139</v>
      </c>
      <c r="B57" s="160">
        <v>88.822789999999998</v>
      </c>
      <c r="C57" s="161">
        <v>152.27209999999999</v>
      </c>
      <c r="D57" s="161">
        <v>168.0257</v>
      </c>
      <c r="E57" s="161">
        <v>188.65180000000001</v>
      </c>
      <c r="F57" s="161">
        <v>174.1071</v>
      </c>
      <c r="G57" s="161">
        <v>157.1491</v>
      </c>
      <c r="H57" s="38"/>
      <c r="I57" s="38"/>
      <c r="J57" s="38"/>
      <c r="K57" s="38"/>
    </row>
    <row r="58" spans="1:11" x14ac:dyDescent="0.2">
      <c r="A58" s="156" t="s">
        <v>140</v>
      </c>
      <c r="B58" s="160">
        <v>102.5603</v>
      </c>
      <c r="C58" s="161">
        <v>146.93209999999999</v>
      </c>
      <c r="D58" s="161">
        <v>175.06829999999999</v>
      </c>
      <c r="E58" s="161">
        <v>193.46799999999999</v>
      </c>
      <c r="F58" s="161">
        <v>189.98089999999999</v>
      </c>
      <c r="G58" s="161">
        <v>158.65960000000001</v>
      </c>
      <c r="H58" s="38"/>
      <c r="I58" s="38"/>
      <c r="J58" s="38"/>
      <c r="K58" s="38"/>
    </row>
    <row r="59" spans="1:11" x14ac:dyDescent="0.2">
      <c r="A59" s="156" t="s">
        <v>141</v>
      </c>
      <c r="B59" s="160">
        <v>119.45610000000001</v>
      </c>
      <c r="C59" s="161">
        <v>153.05109999999999</v>
      </c>
      <c r="D59" s="161">
        <v>186.77719999999999</v>
      </c>
      <c r="E59" s="161">
        <v>193.73140000000001</v>
      </c>
      <c r="F59" s="161">
        <v>186.6454</v>
      </c>
      <c r="G59" s="161">
        <v>162.01</v>
      </c>
      <c r="H59" s="38"/>
      <c r="I59" s="38"/>
      <c r="J59" s="38"/>
      <c r="K59" s="38"/>
    </row>
    <row r="60" spans="1:11" x14ac:dyDescent="0.2">
      <c r="A60" s="156" t="s">
        <v>142</v>
      </c>
      <c r="B60" s="160">
        <v>115.185</v>
      </c>
      <c r="C60" s="161">
        <v>152.8415</v>
      </c>
      <c r="D60" s="161">
        <v>179.2363</v>
      </c>
      <c r="E60" s="161">
        <v>193.0284</v>
      </c>
      <c r="F60" s="161">
        <v>185.82169999999999</v>
      </c>
      <c r="G60" s="161">
        <v>161.874</v>
      </c>
      <c r="H60" s="38"/>
      <c r="I60" s="38"/>
      <c r="J60" s="38"/>
      <c r="K60" s="38"/>
    </row>
    <row r="61" spans="1:11" x14ac:dyDescent="0.2">
      <c r="A61" s="156" t="s">
        <v>143</v>
      </c>
      <c r="B61" s="160">
        <v>110.28060000000001</v>
      </c>
      <c r="C61" s="161">
        <v>159.6643</v>
      </c>
      <c r="D61" s="161">
        <v>174.90539999999999</v>
      </c>
      <c r="E61" s="161">
        <v>198.91829999999999</v>
      </c>
      <c r="F61" s="161">
        <v>169.0685</v>
      </c>
      <c r="G61" s="161">
        <v>165.18299999999999</v>
      </c>
      <c r="H61" s="38"/>
      <c r="I61" s="38"/>
      <c r="J61" s="38"/>
      <c r="K61" s="38"/>
    </row>
    <row r="62" spans="1:11" x14ac:dyDescent="0.2">
      <c r="A62" s="156" t="s">
        <v>144</v>
      </c>
      <c r="B62" s="160">
        <v>108.3505</v>
      </c>
      <c r="C62" s="161">
        <v>157.46379999999999</v>
      </c>
      <c r="D62" s="161">
        <v>189.66130000000001</v>
      </c>
      <c r="E62" s="161">
        <v>199.46619999999999</v>
      </c>
      <c r="F62" s="161">
        <v>197.83449999999999</v>
      </c>
      <c r="G62" s="161">
        <v>166.1155</v>
      </c>
      <c r="H62" s="38"/>
      <c r="I62" s="38"/>
      <c r="J62" s="38"/>
      <c r="K62" s="38"/>
    </row>
    <row r="63" spans="1:11" x14ac:dyDescent="0.2">
      <c r="A63" s="156" t="s">
        <v>145</v>
      </c>
      <c r="B63" s="160">
        <v>107.914</v>
      </c>
      <c r="C63" s="161">
        <v>160.08539999999999</v>
      </c>
      <c r="D63" s="161">
        <v>197.77699999999999</v>
      </c>
      <c r="E63" s="161">
        <v>198.8879</v>
      </c>
      <c r="F63" s="161">
        <v>192.5583</v>
      </c>
      <c r="G63" s="161">
        <v>165.91980000000001</v>
      </c>
      <c r="H63" s="38"/>
      <c r="I63" s="38"/>
      <c r="J63" s="38"/>
      <c r="K63" s="38"/>
    </row>
    <row r="64" spans="1:11" x14ac:dyDescent="0.2">
      <c r="A64" s="156" t="s">
        <v>146</v>
      </c>
      <c r="B64" s="160">
        <v>121.827</v>
      </c>
      <c r="C64" s="161">
        <v>160.41159999999999</v>
      </c>
      <c r="D64" s="161">
        <v>176.62049999999999</v>
      </c>
      <c r="E64" s="161">
        <v>201.8809</v>
      </c>
      <c r="F64" s="161">
        <v>193.07380000000001</v>
      </c>
      <c r="G64" s="161">
        <v>168.40129999999999</v>
      </c>
      <c r="H64" s="38"/>
      <c r="I64" s="38"/>
      <c r="J64" s="38"/>
      <c r="K64" s="38"/>
    </row>
    <row r="65" spans="1:11" x14ac:dyDescent="0.2">
      <c r="A65" s="156" t="s">
        <v>147</v>
      </c>
      <c r="B65" s="160">
        <v>121.97669999999999</v>
      </c>
      <c r="C65" s="161">
        <v>161.72239999999999</v>
      </c>
      <c r="D65" s="161">
        <v>184.42959999999999</v>
      </c>
      <c r="E65" s="161">
        <v>207.46080000000001</v>
      </c>
      <c r="F65" s="161">
        <v>177.2</v>
      </c>
      <c r="G65" s="161">
        <v>170.8888</v>
      </c>
      <c r="H65" s="38"/>
      <c r="I65" s="38"/>
      <c r="J65" s="38"/>
      <c r="K65" s="38"/>
    </row>
    <row r="66" spans="1:11" x14ac:dyDescent="0.2">
      <c r="A66" s="156" t="s">
        <v>148</v>
      </c>
      <c r="B66" s="160">
        <v>113.9012</v>
      </c>
      <c r="C66" s="161">
        <v>163.33760000000001</v>
      </c>
      <c r="D66" s="161">
        <v>188.11859999999999</v>
      </c>
      <c r="E66" s="161">
        <v>209.8329</v>
      </c>
      <c r="F66" s="161">
        <v>203.0095</v>
      </c>
      <c r="G66" s="161">
        <v>171.92570000000001</v>
      </c>
      <c r="H66" s="38"/>
      <c r="I66" s="38"/>
      <c r="J66" s="38"/>
      <c r="K66" s="38"/>
    </row>
    <row r="67" spans="1:11" x14ac:dyDescent="0.2">
      <c r="A67" s="156" t="s">
        <v>149</v>
      </c>
      <c r="B67" s="160">
        <v>102.1237</v>
      </c>
      <c r="C67" s="161">
        <v>163.28819999999999</v>
      </c>
      <c r="D67" s="161">
        <v>170.7277</v>
      </c>
      <c r="E67" s="161">
        <v>212.53219999999999</v>
      </c>
      <c r="F67" s="161">
        <v>203.35820000000001</v>
      </c>
      <c r="G67" s="161">
        <v>170.00559999999999</v>
      </c>
      <c r="H67" s="38"/>
      <c r="I67" s="38"/>
      <c r="J67" s="38"/>
      <c r="K67" s="38"/>
    </row>
    <row r="68" spans="1:11" x14ac:dyDescent="0.2">
      <c r="A68" s="156" t="s">
        <v>150</v>
      </c>
      <c r="B68" s="160">
        <v>100.06100000000001</v>
      </c>
      <c r="C68" s="161">
        <v>169.4744</v>
      </c>
      <c r="D68" s="161">
        <v>200.4024</v>
      </c>
      <c r="E68" s="161">
        <v>216.19370000000001</v>
      </c>
      <c r="F68" s="161">
        <v>198.82499999999999</v>
      </c>
      <c r="G68" s="161">
        <v>173.33680000000001</v>
      </c>
      <c r="H68" s="38"/>
      <c r="I68" s="38"/>
      <c r="J68" s="38"/>
      <c r="K68" s="38"/>
    </row>
    <row r="69" spans="1:11" x14ac:dyDescent="0.2">
      <c r="A69" s="156" t="s">
        <v>151</v>
      </c>
      <c r="B69" s="160">
        <v>116.25920000000001</v>
      </c>
      <c r="C69" s="161">
        <v>166.8074</v>
      </c>
      <c r="D69" s="161">
        <v>197.67160000000001</v>
      </c>
      <c r="E69" s="161">
        <v>218.74619999999999</v>
      </c>
      <c r="F69" s="161">
        <v>190.09719999999999</v>
      </c>
      <c r="G69" s="161">
        <v>176.0307</v>
      </c>
      <c r="H69" s="38"/>
      <c r="I69" s="38"/>
      <c r="J69" s="38"/>
      <c r="K69" s="38"/>
    </row>
    <row r="70" spans="1:11" x14ac:dyDescent="0.2">
      <c r="A70" s="156" t="s">
        <v>152</v>
      </c>
      <c r="B70" s="160">
        <v>121.5145</v>
      </c>
      <c r="C70" s="161">
        <v>175.42930000000001</v>
      </c>
      <c r="D70" s="161">
        <v>200.87190000000001</v>
      </c>
      <c r="E70" s="161">
        <v>224.79400000000001</v>
      </c>
      <c r="F70" s="161">
        <v>204.79349999999999</v>
      </c>
      <c r="G70" s="161">
        <v>179.0839</v>
      </c>
      <c r="H70" s="38"/>
      <c r="I70" s="38"/>
      <c r="J70" s="38"/>
      <c r="K70" s="38"/>
    </row>
    <row r="71" spans="1:11" x14ac:dyDescent="0.2">
      <c r="A71" s="156" t="s">
        <v>153</v>
      </c>
      <c r="B71" s="160">
        <v>125.6358</v>
      </c>
      <c r="C71" s="161">
        <v>173.09440000000001</v>
      </c>
      <c r="D71" s="161">
        <v>212.87790000000001</v>
      </c>
      <c r="E71" s="161">
        <v>229.06219999999999</v>
      </c>
      <c r="F71" s="161">
        <v>205.9862</v>
      </c>
      <c r="G71" s="161">
        <v>180.02869999999999</v>
      </c>
      <c r="H71" s="38"/>
      <c r="I71" s="38"/>
      <c r="J71" s="38"/>
      <c r="K71" s="38"/>
    </row>
    <row r="72" spans="1:11" x14ac:dyDescent="0.2">
      <c r="A72" s="156" t="s">
        <v>154</v>
      </c>
      <c r="B72" s="160">
        <v>102.5217</v>
      </c>
      <c r="C72" s="161">
        <v>174.32210000000001</v>
      </c>
      <c r="D72" s="161">
        <v>224.673</v>
      </c>
      <c r="E72" s="161">
        <v>231.46369999999999</v>
      </c>
      <c r="F72" s="161">
        <v>210.88829999999999</v>
      </c>
      <c r="G72" s="161">
        <v>180.50530000000001</v>
      </c>
      <c r="H72" s="38"/>
      <c r="I72" s="38"/>
      <c r="J72" s="38"/>
      <c r="K72" s="38"/>
    </row>
    <row r="73" spans="1:11" x14ac:dyDescent="0.2">
      <c r="A73" s="156" t="s">
        <v>155</v>
      </c>
      <c r="B73" s="160">
        <v>107.0453</v>
      </c>
      <c r="C73" s="161">
        <v>174.8698</v>
      </c>
      <c r="D73" s="161">
        <v>215.34039999999999</v>
      </c>
      <c r="E73" s="161">
        <v>232.96180000000001</v>
      </c>
      <c r="F73" s="161">
        <v>203.4795</v>
      </c>
      <c r="G73" s="161">
        <v>184.25190000000001</v>
      </c>
      <c r="H73" s="38"/>
      <c r="I73" s="38"/>
      <c r="J73" s="38"/>
      <c r="K73" s="38"/>
    </row>
    <row r="74" spans="1:11" x14ac:dyDescent="0.2">
      <c r="A74" s="156" t="s">
        <v>156</v>
      </c>
      <c r="B74" s="160">
        <v>117.88549999999999</v>
      </c>
      <c r="C74" s="161">
        <v>182.9084</v>
      </c>
      <c r="D74" s="161">
        <v>197.6429</v>
      </c>
      <c r="E74" s="161">
        <v>242.1789</v>
      </c>
      <c r="F74" s="161">
        <v>210.8681</v>
      </c>
      <c r="G74" s="161">
        <v>190.04339999999999</v>
      </c>
      <c r="H74" s="38"/>
      <c r="I74" s="38"/>
      <c r="J74" s="38"/>
      <c r="K74" s="38"/>
    </row>
    <row r="75" spans="1:11" x14ac:dyDescent="0.2">
      <c r="A75" s="156" t="s">
        <v>157</v>
      </c>
      <c r="B75" s="160">
        <v>122.15219999999999</v>
      </c>
      <c r="C75" s="161">
        <v>182.18879999999999</v>
      </c>
      <c r="D75" s="161">
        <v>181.67009999999999</v>
      </c>
      <c r="E75" s="161">
        <v>249.6326</v>
      </c>
      <c r="F75" s="161">
        <v>222.8758</v>
      </c>
      <c r="G75" s="161">
        <v>191.98869999999999</v>
      </c>
      <c r="H75" s="38"/>
      <c r="I75" s="38"/>
      <c r="J75" s="38"/>
      <c r="K75" s="38"/>
    </row>
    <row r="76" spans="1:11" x14ac:dyDescent="0.2">
      <c r="A76" s="156" t="s">
        <v>158</v>
      </c>
      <c r="B76" s="160">
        <v>127.1679</v>
      </c>
      <c r="C76" s="161">
        <v>186.65299999999999</v>
      </c>
      <c r="D76" s="161">
        <v>204.81</v>
      </c>
      <c r="E76" s="161">
        <v>254.00210000000001</v>
      </c>
      <c r="F76" s="161">
        <v>230.47669999999999</v>
      </c>
      <c r="G76" s="161">
        <v>196.97389999999999</v>
      </c>
      <c r="H76" s="38"/>
      <c r="I76" s="38"/>
      <c r="J76" s="38"/>
      <c r="K76" s="38"/>
    </row>
    <row r="77" spans="1:11" x14ac:dyDescent="0.2">
      <c r="A77" s="156" t="s">
        <v>159</v>
      </c>
      <c r="B77" s="160">
        <v>110.33629999999999</v>
      </c>
      <c r="C77" s="161">
        <v>188.29390000000001</v>
      </c>
      <c r="D77" s="161">
        <v>201.0061</v>
      </c>
      <c r="E77" s="161">
        <v>254.72329999999999</v>
      </c>
      <c r="F77" s="161">
        <v>233.95869999999999</v>
      </c>
      <c r="G77" s="161">
        <v>197.1173</v>
      </c>
      <c r="H77" s="38"/>
      <c r="I77" s="38"/>
      <c r="J77" s="38"/>
      <c r="K77" s="38"/>
    </row>
    <row r="78" spans="1:11" x14ac:dyDescent="0.2">
      <c r="A78" s="156" t="s">
        <v>160</v>
      </c>
      <c r="B78" s="160">
        <v>129.14080000000001</v>
      </c>
      <c r="C78" s="161">
        <v>191.7636</v>
      </c>
      <c r="D78" s="161">
        <v>189.47919999999999</v>
      </c>
      <c r="E78" s="161">
        <v>253.54230000000001</v>
      </c>
      <c r="F78" s="161">
        <v>232.10910000000001</v>
      </c>
      <c r="G78" s="161">
        <v>198.00989999999999</v>
      </c>
      <c r="H78" s="38"/>
      <c r="I78" s="38"/>
      <c r="J78" s="38"/>
      <c r="K78" s="38"/>
    </row>
    <row r="79" spans="1:11" x14ac:dyDescent="0.2">
      <c r="A79" s="156" t="s">
        <v>161</v>
      </c>
      <c r="B79" s="160">
        <v>132.46170000000001</v>
      </c>
      <c r="C79" s="161">
        <v>185.03569999999999</v>
      </c>
      <c r="D79" s="161">
        <v>178.71889999999999</v>
      </c>
      <c r="E79" s="161">
        <v>265.62580000000003</v>
      </c>
      <c r="F79" s="161">
        <v>245.03149999999999</v>
      </c>
      <c r="G79" s="161">
        <v>202.583</v>
      </c>
      <c r="H79" s="38"/>
      <c r="I79" s="38"/>
      <c r="J79" s="38"/>
      <c r="K79" s="38"/>
    </row>
    <row r="80" spans="1:11" x14ac:dyDescent="0.2">
      <c r="A80" s="156" t="s">
        <v>162</v>
      </c>
      <c r="B80" s="160">
        <v>136.4289</v>
      </c>
      <c r="C80" s="161">
        <v>198.49350000000001</v>
      </c>
      <c r="D80" s="161">
        <v>171.6859</v>
      </c>
      <c r="E80" s="161">
        <v>266.40570000000002</v>
      </c>
      <c r="F80" s="161">
        <v>248.48320000000001</v>
      </c>
      <c r="G80" s="161">
        <v>205.3006</v>
      </c>
      <c r="H80" s="38"/>
      <c r="I80" s="38"/>
      <c r="J80" s="38"/>
      <c r="K80" s="38"/>
    </row>
    <row r="81" spans="1:11" x14ac:dyDescent="0.2">
      <c r="A81" s="156" t="s">
        <v>163</v>
      </c>
      <c r="B81" s="160">
        <v>122.563</v>
      </c>
      <c r="C81" s="161">
        <v>198.9897</v>
      </c>
      <c r="D81" s="161">
        <v>178.90100000000001</v>
      </c>
      <c r="E81" s="161">
        <v>268.51139999999998</v>
      </c>
      <c r="F81" s="161">
        <v>259.61669999999998</v>
      </c>
      <c r="G81" s="161">
        <v>205.1695</v>
      </c>
      <c r="H81" s="38"/>
      <c r="I81" s="38"/>
      <c r="J81" s="38"/>
      <c r="K81" s="38"/>
    </row>
    <row r="82" spans="1:11" x14ac:dyDescent="0.2">
      <c r="A82" s="156" t="s">
        <v>164</v>
      </c>
      <c r="B82" s="160">
        <v>124.001</v>
      </c>
      <c r="C82" s="161">
        <v>194.03530000000001</v>
      </c>
      <c r="D82" s="161">
        <v>172.80699999999999</v>
      </c>
      <c r="E82" s="161">
        <v>274.90260000000001</v>
      </c>
      <c r="F82" s="161">
        <v>251.34370000000001</v>
      </c>
      <c r="G82" s="161">
        <v>208.1636</v>
      </c>
      <c r="H82" s="38"/>
      <c r="I82" s="38"/>
      <c r="J82" s="38"/>
      <c r="K82" s="38"/>
    </row>
    <row r="83" spans="1:11" x14ac:dyDescent="0.2">
      <c r="A83" s="156" t="s">
        <v>165</v>
      </c>
      <c r="B83" s="160">
        <v>130.4503</v>
      </c>
      <c r="C83" s="161">
        <v>177.0702</v>
      </c>
      <c r="D83" s="161">
        <v>190.52359999999999</v>
      </c>
      <c r="E83" s="161">
        <v>286.92230000000001</v>
      </c>
      <c r="F83" s="161">
        <v>251.32849999999999</v>
      </c>
      <c r="G83" s="161">
        <v>211.5889</v>
      </c>
      <c r="H83" s="38"/>
      <c r="I83" s="38"/>
      <c r="J83" s="38"/>
      <c r="K83" s="38"/>
    </row>
    <row r="84" spans="1:11" x14ac:dyDescent="0.2">
      <c r="A84" s="156" t="s">
        <v>166</v>
      </c>
      <c r="B84" s="160">
        <v>125.5416</v>
      </c>
      <c r="C84" s="161">
        <v>197.61369999999999</v>
      </c>
      <c r="D84" s="161">
        <v>191.26140000000001</v>
      </c>
      <c r="E84" s="161">
        <v>279.7654</v>
      </c>
      <c r="F84" s="161">
        <v>263.18970000000002</v>
      </c>
      <c r="G84" s="161">
        <v>211.55539999999999</v>
      </c>
      <c r="H84" s="38"/>
      <c r="I84" s="38"/>
      <c r="J84" s="38"/>
      <c r="K84" s="38"/>
    </row>
    <row r="85" spans="1:11" x14ac:dyDescent="0.2">
      <c r="A85" s="156" t="s">
        <v>167</v>
      </c>
      <c r="B85" s="160">
        <v>122.13509999999999</v>
      </c>
      <c r="C85" s="161">
        <v>202.6216</v>
      </c>
      <c r="D85" s="161">
        <v>192.78489999999999</v>
      </c>
      <c r="E85" s="161">
        <v>285.78190000000001</v>
      </c>
      <c r="F85" s="161">
        <v>261.30459999999999</v>
      </c>
      <c r="G85" s="161">
        <v>214.29810000000001</v>
      </c>
      <c r="H85" s="38"/>
      <c r="I85" s="38"/>
      <c r="J85" s="38"/>
      <c r="K85" s="38"/>
    </row>
    <row r="86" spans="1:11" x14ac:dyDescent="0.2">
      <c r="A86" s="156" t="s">
        <v>168</v>
      </c>
      <c r="B86" s="160">
        <v>116.8969</v>
      </c>
      <c r="C86" s="161">
        <v>192.70670000000001</v>
      </c>
      <c r="D86" s="161">
        <v>205.8545</v>
      </c>
      <c r="E86" s="161">
        <v>284.08019999999999</v>
      </c>
      <c r="F86" s="161">
        <v>262.72980000000001</v>
      </c>
      <c r="G86" s="161">
        <v>213.48050000000001</v>
      </c>
      <c r="H86" s="38"/>
      <c r="I86" s="38"/>
      <c r="J86" s="38"/>
      <c r="K86" s="38"/>
    </row>
    <row r="87" spans="1:11" x14ac:dyDescent="0.2">
      <c r="A87" s="156" t="s">
        <v>169</v>
      </c>
      <c r="B87" s="160">
        <v>113.40049999999999</v>
      </c>
      <c r="C87" s="161">
        <v>179.1481</v>
      </c>
      <c r="D87" s="161">
        <v>198.2465</v>
      </c>
      <c r="E87" s="161">
        <v>239.8381</v>
      </c>
      <c r="F87" s="161">
        <v>220.46010000000001</v>
      </c>
      <c r="G87" s="161">
        <v>190.7723</v>
      </c>
      <c r="H87" s="38"/>
      <c r="I87" s="38"/>
      <c r="J87" s="38"/>
      <c r="K87" s="38"/>
    </row>
    <row r="88" spans="1:11" x14ac:dyDescent="0.2">
      <c r="A88" s="156" t="s">
        <v>170</v>
      </c>
      <c r="B88" s="160">
        <v>102.7871</v>
      </c>
      <c r="C88" s="161">
        <v>182.32130000000001</v>
      </c>
      <c r="D88" s="161">
        <v>208.202</v>
      </c>
      <c r="E88" s="161">
        <v>271.84989999999999</v>
      </c>
      <c r="F88" s="161">
        <v>238.56270000000001</v>
      </c>
      <c r="G88" s="161">
        <v>200.05520000000001</v>
      </c>
      <c r="H88" s="38"/>
      <c r="I88" s="38"/>
      <c r="J88" s="38"/>
      <c r="K88" s="38"/>
    </row>
    <row r="89" spans="1:11" x14ac:dyDescent="0.2">
      <c r="A89" s="156" t="s">
        <v>171</v>
      </c>
      <c r="B89" s="160">
        <v>110.9611</v>
      </c>
      <c r="C89" s="161">
        <v>190.28870000000001</v>
      </c>
      <c r="D89" s="161">
        <v>209.57220000000001</v>
      </c>
      <c r="E89" s="161">
        <v>285.79399999999998</v>
      </c>
      <c r="F89" s="161">
        <v>249.05430000000001</v>
      </c>
      <c r="G89" s="161">
        <v>211.0941</v>
      </c>
      <c r="H89" s="38"/>
      <c r="I89" s="38"/>
      <c r="J89" s="38"/>
      <c r="K89" s="38"/>
    </row>
    <row r="90" spans="1:11" x14ac:dyDescent="0.2">
      <c r="A90" s="156" t="s">
        <v>172</v>
      </c>
      <c r="B90" s="160">
        <v>115.03530000000001</v>
      </c>
      <c r="C90" s="161">
        <v>195.4409</v>
      </c>
      <c r="D90" s="161">
        <v>209.99379999999999</v>
      </c>
      <c r="E90" s="161">
        <v>285.38479999999998</v>
      </c>
      <c r="F90" s="161">
        <v>248.8117</v>
      </c>
      <c r="G90" s="161">
        <v>213.36369999999999</v>
      </c>
      <c r="H90" s="38"/>
      <c r="I90" s="38"/>
      <c r="J90" s="38"/>
      <c r="K90" s="38"/>
    </row>
    <row r="91" spans="1:11" x14ac:dyDescent="0.2">
      <c r="A91" s="156" t="s">
        <v>173</v>
      </c>
      <c r="B91" s="160">
        <v>113.34050000000001</v>
      </c>
      <c r="C91" s="161">
        <v>207.75399999999999</v>
      </c>
      <c r="D91" s="161">
        <v>211.6035</v>
      </c>
      <c r="E91" s="161">
        <v>283.01979999999998</v>
      </c>
      <c r="F91" s="161">
        <v>258.2269</v>
      </c>
      <c r="G91" s="161">
        <v>220.1832</v>
      </c>
      <c r="H91" s="38"/>
      <c r="I91" s="38"/>
      <c r="J91" s="38"/>
      <c r="K91" s="38"/>
    </row>
    <row r="92" spans="1:11" x14ac:dyDescent="0.2">
      <c r="A92" s="156" t="s">
        <v>174</v>
      </c>
      <c r="B92" s="160">
        <v>125.8241</v>
      </c>
      <c r="C92" s="161">
        <v>190.2492</v>
      </c>
      <c r="D92" s="161">
        <v>196.83799999999999</v>
      </c>
      <c r="E92" s="161">
        <v>297.19889999999998</v>
      </c>
      <c r="F92" s="161">
        <v>253.37020000000001</v>
      </c>
      <c r="G92" s="161">
        <v>213.86539999999999</v>
      </c>
      <c r="H92" s="38"/>
      <c r="I92" s="38"/>
      <c r="J92" s="38"/>
      <c r="K92" s="38"/>
    </row>
    <row r="93" spans="1:11" x14ac:dyDescent="0.2">
      <c r="A93" s="163" t="s">
        <v>175</v>
      </c>
      <c r="B93" s="161">
        <v>100.4034</v>
      </c>
      <c r="C93" s="161">
        <v>190.91550000000001</v>
      </c>
      <c r="D93" s="161">
        <v>204.1489</v>
      </c>
      <c r="E93" s="161">
        <v>302.80720000000002</v>
      </c>
      <c r="F93" s="161">
        <v>271.29090000000002</v>
      </c>
      <c r="G93" s="161">
        <v>216.07239999999999</v>
      </c>
      <c r="H93" s="38"/>
      <c r="I93" s="38"/>
      <c r="J93" s="38"/>
      <c r="K93" s="38"/>
    </row>
    <row r="94" spans="1:11" x14ac:dyDescent="0.2">
      <c r="A94" s="163" t="s">
        <v>176</v>
      </c>
      <c r="B94" s="161">
        <v>115.9853</v>
      </c>
      <c r="C94" s="161">
        <v>195.25899999999999</v>
      </c>
      <c r="D94" s="161">
        <v>216.45189999999999</v>
      </c>
      <c r="E94" s="161">
        <v>315.84480000000002</v>
      </c>
      <c r="F94" s="161">
        <v>259.41449999999998</v>
      </c>
      <c r="G94" s="161">
        <v>227.07079999999999</v>
      </c>
      <c r="H94" s="38"/>
      <c r="I94" s="38"/>
      <c r="J94" s="38"/>
      <c r="K94" s="38"/>
    </row>
    <row r="95" spans="1:11" x14ac:dyDescent="0.2">
      <c r="A95" s="164" t="s">
        <v>177</v>
      </c>
      <c r="B95" s="162">
        <v>115.3519</v>
      </c>
      <c r="C95" s="162">
        <v>199.8972</v>
      </c>
      <c r="D95" s="162">
        <v>214.1139</v>
      </c>
      <c r="E95" s="162">
        <v>321.16030000000001</v>
      </c>
      <c r="F95" s="162">
        <v>262.23450000000003</v>
      </c>
      <c r="G95" s="162">
        <v>231.7963</v>
      </c>
    </row>
  </sheetData>
  <mergeCells count="3">
    <mergeCell ref="A4:A5"/>
    <mergeCell ref="B4:G4"/>
    <mergeCell ref="A2:G2"/>
  </mergeCells>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2:D7"/>
  <sheetViews>
    <sheetView showGridLines="0" workbookViewId="0">
      <selection activeCell="A3" sqref="A3"/>
    </sheetView>
  </sheetViews>
  <sheetFormatPr defaultRowHeight="12.75" x14ac:dyDescent="0.2"/>
  <cols>
    <col min="1" max="1" width="34" style="1" customWidth="1"/>
    <col min="2" max="4" width="13.5703125" style="1" customWidth="1"/>
    <col min="5" max="16384" width="9.140625" style="1"/>
  </cols>
  <sheetData>
    <row r="2" spans="1:4" ht="15" x14ac:dyDescent="0.25">
      <c r="A2" s="185" t="s">
        <v>76</v>
      </c>
      <c r="B2" s="185"/>
      <c r="C2" s="185"/>
      <c r="D2" s="185"/>
    </row>
    <row r="3" spans="1:4" ht="7.5" customHeight="1" thickBot="1" x14ac:dyDescent="0.25"/>
    <row r="4" spans="1:4" ht="26.25" thickBot="1" x14ac:dyDescent="0.25">
      <c r="A4" s="82"/>
      <c r="B4" s="128" t="s">
        <v>2</v>
      </c>
      <c r="C4" s="128" t="s">
        <v>3</v>
      </c>
      <c r="D4" s="124" t="s">
        <v>73</v>
      </c>
    </row>
    <row r="5" spans="1:4" ht="21.75" customHeight="1" x14ac:dyDescent="0.2">
      <c r="A5" s="125" t="s">
        <v>70</v>
      </c>
      <c r="B5" s="129">
        <v>343882.3</v>
      </c>
      <c r="C5" s="129">
        <v>355964.4</v>
      </c>
      <c r="D5" s="130">
        <v>699846.7</v>
      </c>
    </row>
    <row r="6" spans="1:4" ht="21.75" customHeight="1" x14ac:dyDescent="0.2">
      <c r="A6" s="126" t="s">
        <v>71</v>
      </c>
      <c r="B6" s="131">
        <v>105.1</v>
      </c>
      <c r="C6" s="131">
        <v>102.1</v>
      </c>
      <c r="D6" s="132" t="s">
        <v>0</v>
      </c>
    </row>
    <row r="7" spans="1:4" ht="26.25" thickBot="1" x14ac:dyDescent="0.25">
      <c r="A7" s="127" t="s">
        <v>72</v>
      </c>
      <c r="B7" s="83">
        <v>106.4</v>
      </c>
      <c r="C7" s="83">
        <v>105.3</v>
      </c>
      <c r="D7" s="84">
        <v>105.8</v>
      </c>
    </row>
  </sheetData>
  <mergeCells count="1">
    <mergeCell ref="A2:D2"/>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2:D6"/>
  <sheetViews>
    <sheetView showGridLines="0" workbookViewId="0">
      <selection activeCell="B6" sqref="B6"/>
    </sheetView>
  </sheetViews>
  <sheetFormatPr defaultRowHeight="12.75" x14ac:dyDescent="0.2"/>
  <cols>
    <col min="1" max="1" width="32.28515625" style="1" customWidth="1"/>
    <col min="2" max="4" width="12.7109375" style="1" customWidth="1"/>
    <col min="5" max="16384" width="9.140625" style="1"/>
  </cols>
  <sheetData>
    <row r="2" spans="1:4" s="85" customFormat="1" ht="15" x14ac:dyDescent="0.25">
      <c r="A2" s="185" t="s">
        <v>77</v>
      </c>
      <c r="B2" s="185"/>
      <c r="C2" s="185"/>
      <c r="D2" s="185"/>
    </row>
    <row r="3" spans="1:4" ht="5.25" customHeight="1" thickBot="1" x14ac:dyDescent="0.25"/>
    <row r="4" spans="1:4" ht="26.25" thickBot="1" x14ac:dyDescent="0.25">
      <c r="A4" s="82"/>
      <c r="B4" s="128" t="s">
        <v>2</v>
      </c>
      <c r="C4" s="128" t="s">
        <v>3</v>
      </c>
      <c r="D4" s="124" t="s">
        <v>73</v>
      </c>
    </row>
    <row r="5" spans="1:4" ht="21.75" customHeight="1" x14ac:dyDescent="0.2">
      <c r="A5" s="125" t="s">
        <v>70</v>
      </c>
      <c r="B5" s="133">
        <v>273829.5</v>
      </c>
      <c r="C5" s="133">
        <v>335190.10000000003</v>
      </c>
      <c r="D5" s="130">
        <v>609019.60000000009</v>
      </c>
    </row>
    <row r="6" spans="1:4" ht="26.25" thickBot="1" x14ac:dyDescent="0.25">
      <c r="A6" s="127" t="s">
        <v>72</v>
      </c>
      <c r="B6" s="83">
        <v>106.4</v>
      </c>
      <c r="C6" s="83">
        <v>105.3</v>
      </c>
      <c r="D6" s="84">
        <v>105.8</v>
      </c>
    </row>
  </sheetData>
  <mergeCells count="1">
    <mergeCell ref="A2:D2"/>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2:E24"/>
  <sheetViews>
    <sheetView showGridLines="0" workbookViewId="0">
      <selection activeCell="H8" sqref="H8"/>
    </sheetView>
  </sheetViews>
  <sheetFormatPr defaultRowHeight="12.75" x14ac:dyDescent="0.2"/>
  <cols>
    <col min="1" max="1" width="38" style="2" customWidth="1"/>
    <col min="2" max="5" width="11.85546875" style="1" customWidth="1"/>
    <col min="6" max="16384" width="9.140625" style="1"/>
  </cols>
  <sheetData>
    <row r="2" spans="1:5" ht="27" customHeight="1" x14ac:dyDescent="0.25">
      <c r="A2" s="189" t="s">
        <v>74</v>
      </c>
      <c r="B2" s="190"/>
      <c r="C2" s="190"/>
      <c r="D2" s="191"/>
      <c r="E2" s="191"/>
    </row>
    <row r="3" spans="1:5" ht="6.75" customHeight="1" thickBot="1" x14ac:dyDescent="0.25"/>
    <row r="4" spans="1:5" ht="27" customHeight="1" thickBot="1" x14ac:dyDescent="0.25">
      <c r="A4" s="52"/>
      <c r="B4" s="186" t="s">
        <v>19</v>
      </c>
      <c r="C4" s="187"/>
      <c r="D4" s="186" t="s">
        <v>20</v>
      </c>
      <c r="E4" s="188"/>
    </row>
    <row r="5" spans="1:5" ht="26.25" thickBot="1" x14ac:dyDescent="0.25">
      <c r="A5" s="54"/>
      <c r="B5" s="136" t="s">
        <v>3</v>
      </c>
      <c r="C5" s="53" t="s">
        <v>21</v>
      </c>
      <c r="D5" s="136" t="s">
        <v>3</v>
      </c>
      <c r="E5" s="53" t="s">
        <v>21</v>
      </c>
    </row>
    <row r="6" spans="1:5" ht="7.5" customHeight="1" x14ac:dyDescent="0.2">
      <c r="A6" s="56"/>
      <c r="B6" s="81"/>
      <c r="C6" s="78"/>
      <c r="D6" s="80"/>
      <c r="E6" s="79"/>
    </row>
    <row r="7" spans="1:5" x14ac:dyDescent="0.2">
      <c r="A7" s="86" t="s">
        <v>22</v>
      </c>
      <c r="B7" s="63">
        <v>2.2000000000000002</v>
      </c>
      <c r="C7" s="64">
        <v>1.9</v>
      </c>
      <c r="D7" s="66">
        <v>0</v>
      </c>
      <c r="E7" s="67">
        <v>0</v>
      </c>
    </row>
    <row r="8" spans="1:5" ht="60" x14ac:dyDescent="0.2">
      <c r="A8" s="87" t="s">
        <v>28</v>
      </c>
      <c r="B8" s="63">
        <v>28.2</v>
      </c>
      <c r="C8" s="64">
        <v>25.3</v>
      </c>
      <c r="D8" s="66">
        <v>-0.4</v>
      </c>
      <c r="E8" s="67">
        <v>-0.2</v>
      </c>
    </row>
    <row r="9" spans="1:5" x14ac:dyDescent="0.2">
      <c r="A9" s="86" t="s">
        <v>23</v>
      </c>
      <c r="B9" s="63">
        <v>4</v>
      </c>
      <c r="C9" s="64">
        <v>3.8</v>
      </c>
      <c r="D9" s="66">
        <v>0.1</v>
      </c>
      <c r="E9" s="67">
        <v>0.1</v>
      </c>
    </row>
    <row r="10" spans="1:5" ht="38.25" customHeight="1" x14ac:dyDescent="0.2">
      <c r="A10" s="87" t="s">
        <v>44</v>
      </c>
      <c r="B10" s="63">
        <v>20.2</v>
      </c>
      <c r="C10" s="64">
        <v>20.6</v>
      </c>
      <c r="D10" s="66">
        <v>2.2999999999999998</v>
      </c>
      <c r="E10" s="67">
        <v>2.2000000000000002</v>
      </c>
    </row>
    <row r="11" spans="1:5" x14ac:dyDescent="0.2">
      <c r="A11" s="86" t="s">
        <v>24</v>
      </c>
      <c r="B11" s="63">
        <v>5.9</v>
      </c>
      <c r="C11" s="64">
        <v>6.9</v>
      </c>
      <c r="D11" s="66">
        <v>1.4</v>
      </c>
      <c r="E11" s="67">
        <v>1.7</v>
      </c>
    </row>
    <row r="12" spans="1:5" x14ac:dyDescent="0.2">
      <c r="A12" s="86" t="s">
        <v>25</v>
      </c>
      <c r="B12" s="63">
        <v>1.4</v>
      </c>
      <c r="C12" s="64">
        <v>1.5</v>
      </c>
      <c r="D12" s="66">
        <v>0</v>
      </c>
      <c r="E12" s="67">
        <v>0</v>
      </c>
    </row>
    <row r="13" spans="1:5" x14ac:dyDescent="0.2">
      <c r="A13" s="86" t="s">
        <v>26</v>
      </c>
      <c r="B13" s="63">
        <v>6.8</v>
      </c>
      <c r="C13" s="64">
        <v>7</v>
      </c>
      <c r="D13" s="66">
        <v>0.5</v>
      </c>
      <c r="E13" s="67">
        <v>0.5</v>
      </c>
    </row>
    <row r="14" spans="1:5" ht="38.25" customHeight="1" x14ac:dyDescent="0.2">
      <c r="A14" s="87" t="s">
        <v>32</v>
      </c>
      <c r="B14" s="63">
        <v>4.8</v>
      </c>
      <c r="C14" s="64">
        <v>5.5</v>
      </c>
      <c r="D14" s="66">
        <v>0.4</v>
      </c>
      <c r="E14" s="67">
        <v>0.5</v>
      </c>
    </row>
    <row r="15" spans="1:5" ht="39.75" customHeight="1" x14ac:dyDescent="0.2">
      <c r="A15" s="87" t="s">
        <v>30</v>
      </c>
      <c r="B15" s="63">
        <v>12.3</v>
      </c>
      <c r="C15" s="64">
        <v>13.5</v>
      </c>
      <c r="D15" s="66">
        <v>0.2</v>
      </c>
      <c r="E15" s="67">
        <v>0.1</v>
      </c>
    </row>
    <row r="16" spans="1:5" ht="25.5" customHeight="1" x14ac:dyDescent="0.2">
      <c r="A16" s="87" t="s">
        <v>45</v>
      </c>
      <c r="B16" s="63">
        <v>4.4000000000000004</v>
      </c>
      <c r="C16" s="64">
        <v>3.6</v>
      </c>
      <c r="D16" s="66">
        <v>0.5</v>
      </c>
      <c r="E16" s="67">
        <v>0.4</v>
      </c>
    </row>
    <row r="17" spans="1:5" ht="7.5" customHeight="1" x14ac:dyDescent="0.2">
      <c r="A17" s="48"/>
      <c r="B17" s="63"/>
      <c r="C17" s="64"/>
      <c r="D17" s="66"/>
      <c r="E17" s="67"/>
    </row>
    <row r="18" spans="1:5" x14ac:dyDescent="0.2">
      <c r="A18" s="77" t="s">
        <v>27</v>
      </c>
      <c r="B18" s="60">
        <f>SUM(B7:B16)</f>
        <v>90.199999999999989</v>
      </c>
      <c r="C18" s="141">
        <f>SUM(C7:C16)</f>
        <v>89.6</v>
      </c>
      <c r="D18" s="60">
        <f>SUM(D7:D16)</f>
        <v>5</v>
      </c>
      <c r="E18" s="61">
        <f>SUM(E7:E16)</f>
        <v>5.3</v>
      </c>
    </row>
    <row r="19" spans="1:5" ht="7.5" customHeight="1" x14ac:dyDescent="0.2">
      <c r="A19" s="46"/>
      <c r="B19" s="63"/>
      <c r="C19" s="64"/>
      <c r="D19" s="63"/>
      <c r="E19" s="64"/>
    </row>
    <row r="20" spans="1:5" x14ac:dyDescent="0.2">
      <c r="A20" s="77" t="s">
        <v>17</v>
      </c>
      <c r="B20" s="60">
        <v>9.8000000000000007</v>
      </c>
      <c r="C20" s="61">
        <v>10.4</v>
      </c>
      <c r="D20" s="60">
        <v>0.3</v>
      </c>
      <c r="E20" s="61">
        <v>0.5</v>
      </c>
    </row>
    <row r="21" spans="1:5" ht="8.25" customHeight="1" thickBot="1" x14ac:dyDescent="0.25">
      <c r="A21" s="46"/>
      <c r="B21" s="63"/>
      <c r="C21" s="64"/>
      <c r="D21" s="63"/>
      <c r="E21" s="64"/>
    </row>
    <row r="22" spans="1:5" ht="6.75" customHeight="1" x14ac:dyDescent="0.2">
      <c r="A22" s="49"/>
      <c r="B22" s="69"/>
      <c r="C22" s="70"/>
      <c r="D22" s="69"/>
      <c r="E22" s="70"/>
    </row>
    <row r="23" spans="1:5" x14ac:dyDescent="0.2">
      <c r="A23" s="50" t="s">
        <v>18</v>
      </c>
      <c r="B23" s="72">
        <f>+B20+B18</f>
        <v>99.999999999999986</v>
      </c>
      <c r="C23" s="73">
        <f>+C20+C18</f>
        <v>100</v>
      </c>
      <c r="D23" s="72">
        <f>+D20+D18</f>
        <v>5.3</v>
      </c>
      <c r="E23" s="73">
        <f>+E20+E18</f>
        <v>5.8</v>
      </c>
    </row>
    <row r="24" spans="1:5" ht="6.75" customHeight="1" thickBot="1" x14ac:dyDescent="0.25">
      <c r="A24" s="74"/>
      <c r="B24" s="134"/>
      <c r="C24" s="135"/>
      <c r="D24" s="134"/>
      <c r="E24" s="135"/>
    </row>
  </sheetData>
  <mergeCells count="3">
    <mergeCell ref="B4:C4"/>
    <mergeCell ref="D4:E4"/>
    <mergeCell ref="A2:E2"/>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2:E23"/>
  <sheetViews>
    <sheetView showGridLines="0" workbookViewId="0">
      <selection activeCell="B22" sqref="B22:E22"/>
    </sheetView>
  </sheetViews>
  <sheetFormatPr defaultRowHeight="12.75" x14ac:dyDescent="0.2"/>
  <cols>
    <col min="1" max="1" width="39" style="2" customWidth="1"/>
    <col min="2" max="5" width="11.42578125" style="1" customWidth="1"/>
    <col min="6" max="16384" width="9.140625" style="1"/>
  </cols>
  <sheetData>
    <row r="2" spans="1:5" ht="28.5" customHeight="1" x14ac:dyDescent="0.25">
      <c r="A2" s="192" t="s">
        <v>78</v>
      </c>
      <c r="B2" s="193"/>
      <c r="C2" s="193"/>
      <c r="D2" s="193"/>
      <c r="E2" s="194"/>
    </row>
    <row r="3" spans="1:5" ht="7.5" customHeight="1" thickBot="1" x14ac:dyDescent="0.25"/>
    <row r="4" spans="1:5" ht="27" customHeight="1" thickBot="1" x14ac:dyDescent="0.25">
      <c r="A4" s="52"/>
      <c r="B4" s="186" t="s">
        <v>19</v>
      </c>
      <c r="C4" s="187"/>
      <c r="D4" s="186" t="s">
        <v>20</v>
      </c>
      <c r="E4" s="188"/>
    </row>
    <row r="5" spans="1:5" ht="26.25" thickBot="1" x14ac:dyDescent="0.25">
      <c r="A5" s="54"/>
      <c r="B5" s="55" t="s">
        <v>3</v>
      </c>
      <c r="C5" s="53" t="s">
        <v>21</v>
      </c>
      <c r="D5" s="55" t="s">
        <v>3</v>
      </c>
      <c r="E5" s="53" t="s">
        <v>21</v>
      </c>
    </row>
    <row r="6" spans="1:5" ht="7.5" customHeight="1" x14ac:dyDescent="0.2">
      <c r="A6" s="56"/>
      <c r="B6" s="57"/>
      <c r="C6" s="58"/>
      <c r="D6" s="57"/>
      <c r="E6" s="47"/>
    </row>
    <row r="7" spans="1:5" s="85" customFormat="1" x14ac:dyDescent="0.2">
      <c r="A7" s="59" t="s">
        <v>33</v>
      </c>
      <c r="B7" s="60">
        <f>+B8+B12</f>
        <v>77.999999999999986</v>
      </c>
      <c r="C7" s="141">
        <f>+C8+C12</f>
        <v>79.2</v>
      </c>
      <c r="D7" s="60">
        <f>+D8+D12</f>
        <v>4.6000000000000005</v>
      </c>
      <c r="E7" s="61">
        <f>+E8+E12</f>
        <v>5</v>
      </c>
    </row>
    <row r="8" spans="1:5" ht="15.75" customHeight="1" x14ac:dyDescent="0.2">
      <c r="A8" s="62" t="s">
        <v>34</v>
      </c>
      <c r="B8" s="63">
        <f>+B9+B10+B11</f>
        <v>69.199999999999989</v>
      </c>
      <c r="C8" s="142">
        <f>+C9+C10+C11</f>
        <v>70</v>
      </c>
      <c r="D8" s="63">
        <f>+D9+D10+D11</f>
        <v>4.6000000000000005</v>
      </c>
      <c r="E8" s="64">
        <f>+E9+E10+E11</f>
        <v>5.2</v>
      </c>
    </row>
    <row r="9" spans="1:5" ht="25.5" x14ac:dyDescent="0.2">
      <c r="A9" s="62" t="s">
        <v>46</v>
      </c>
      <c r="B9" s="63">
        <v>61.8</v>
      </c>
      <c r="C9" s="142">
        <v>62.1</v>
      </c>
      <c r="D9" s="63">
        <v>4.7</v>
      </c>
      <c r="E9" s="64">
        <v>4.7</v>
      </c>
    </row>
    <row r="10" spans="1:5" ht="25.5" x14ac:dyDescent="0.2">
      <c r="A10" s="62" t="s">
        <v>47</v>
      </c>
      <c r="B10" s="63">
        <v>0.4</v>
      </c>
      <c r="C10" s="142">
        <v>0.5</v>
      </c>
      <c r="D10" s="63">
        <v>0</v>
      </c>
      <c r="E10" s="64">
        <v>0</v>
      </c>
    </row>
    <row r="11" spans="1:5" ht="25.5" x14ac:dyDescent="0.2">
      <c r="A11" s="62" t="s">
        <v>37</v>
      </c>
      <c r="B11" s="63">
        <v>7</v>
      </c>
      <c r="C11" s="142">
        <v>7.4</v>
      </c>
      <c r="D11" s="63">
        <v>-0.1</v>
      </c>
      <c r="E11" s="64">
        <v>0.5</v>
      </c>
    </row>
    <row r="12" spans="1:5" ht="25.5" x14ac:dyDescent="0.2">
      <c r="A12" s="62" t="s">
        <v>38</v>
      </c>
      <c r="B12" s="63">
        <v>8.8000000000000007</v>
      </c>
      <c r="C12" s="142">
        <v>9.1999999999999993</v>
      </c>
      <c r="D12" s="63">
        <v>0</v>
      </c>
      <c r="E12" s="64">
        <v>-0.2</v>
      </c>
    </row>
    <row r="13" spans="1:5" ht="6" customHeight="1" x14ac:dyDescent="0.2">
      <c r="A13" s="62"/>
      <c r="B13" s="63"/>
      <c r="C13" s="142"/>
      <c r="D13" s="63"/>
      <c r="E13" s="64"/>
    </row>
    <row r="14" spans="1:5" s="85" customFormat="1" x14ac:dyDescent="0.2">
      <c r="A14" s="59" t="s">
        <v>39</v>
      </c>
      <c r="B14" s="60">
        <v>25.7</v>
      </c>
      <c r="C14" s="141">
        <v>22.4</v>
      </c>
      <c r="D14" s="60">
        <v>0.6</v>
      </c>
      <c r="E14" s="61">
        <v>0.5</v>
      </c>
    </row>
    <row r="15" spans="1:5" s="85" customFormat="1" x14ac:dyDescent="0.2">
      <c r="A15" s="59" t="s">
        <v>40</v>
      </c>
      <c r="B15" s="60">
        <v>10</v>
      </c>
      <c r="C15" s="141">
        <v>9.4</v>
      </c>
      <c r="D15" s="60">
        <v>7.3</v>
      </c>
      <c r="E15" s="61">
        <v>4.2</v>
      </c>
    </row>
    <row r="16" spans="1:5" s="85" customFormat="1" ht="7.5" customHeight="1" x14ac:dyDescent="0.2">
      <c r="A16" s="59"/>
      <c r="B16" s="63"/>
      <c r="C16" s="142"/>
      <c r="D16" s="63"/>
      <c r="E16" s="64"/>
    </row>
    <row r="17" spans="1:5" s="85" customFormat="1" x14ac:dyDescent="0.2">
      <c r="A17" s="59" t="s">
        <v>41</v>
      </c>
      <c r="B17" s="60">
        <f>+B18-B19</f>
        <v>-13.699999999999996</v>
      </c>
      <c r="C17" s="141">
        <f>+C18-C19</f>
        <v>-11</v>
      </c>
      <c r="D17" s="60">
        <f>+D18-D19</f>
        <v>-7.2</v>
      </c>
      <c r="E17" s="61">
        <f>+E18-E19</f>
        <v>-3.9000000000000004</v>
      </c>
    </row>
    <row r="18" spans="1:5" x14ac:dyDescent="0.2">
      <c r="A18" s="65" t="s">
        <v>42</v>
      </c>
      <c r="B18" s="63">
        <v>43.1</v>
      </c>
      <c r="C18" s="142">
        <v>46.6</v>
      </c>
      <c r="D18" s="63">
        <v>2.2000000000000002</v>
      </c>
      <c r="E18" s="64">
        <v>3.5</v>
      </c>
    </row>
    <row r="19" spans="1:5" x14ac:dyDescent="0.2">
      <c r="A19" s="65" t="s">
        <v>43</v>
      </c>
      <c r="B19" s="63">
        <v>56.8</v>
      </c>
      <c r="C19" s="142">
        <v>57.6</v>
      </c>
      <c r="D19" s="63">
        <v>9.4</v>
      </c>
      <c r="E19" s="64">
        <v>7.4</v>
      </c>
    </row>
    <row r="20" spans="1:5" ht="6.75" customHeight="1" thickBot="1" x14ac:dyDescent="0.25">
      <c r="A20" s="56"/>
      <c r="B20" s="66"/>
      <c r="C20" s="143"/>
      <c r="D20" s="66"/>
      <c r="E20" s="67"/>
    </row>
    <row r="21" spans="1:5" ht="5.25" customHeight="1" x14ac:dyDescent="0.2">
      <c r="A21" s="68"/>
      <c r="B21" s="69"/>
      <c r="C21" s="144"/>
      <c r="D21" s="69"/>
      <c r="E21" s="70"/>
    </row>
    <row r="22" spans="1:5" s="85" customFormat="1" x14ac:dyDescent="0.2">
      <c r="A22" s="71" t="s">
        <v>18</v>
      </c>
      <c r="B22" s="72">
        <f>+B7+B14+B15+B17</f>
        <v>100</v>
      </c>
      <c r="C22" s="145">
        <f>+C7+C14+C15+C17</f>
        <v>100</v>
      </c>
      <c r="D22" s="72">
        <f>+D7+D14+D15+D17</f>
        <v>5.3</v>
      </c>
      <c r="E22" s="73">
        <f>+E7+E14+E15+E17</f>
        <v>5.7999999999999989</v>
      </c>
    </row>
    <row r="23" spans="1:5" ht="6" customHeight="1" thickBot="1" x14ac:dyDescent="0.25">
      <c r="A23" s="74"/>
      <c r="B23" s="75"/>
      <c r="C23" s="76"/>
      <c r="D23" s="75"/>
      <c r="E23" s="51"/>
    </row>
  </sheetData>
  <mergeCells count="3">
    <mergeCell ref="B4:C4"/>
    <mergeCell ref="D4:E4"/>
    <mergeCell ref="A2:E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2:H42"/>
  <sheetViews>
    <sheetView showGridLines="0" workbookViewId="0">
      <selection activeCell="F1" sqref="F1:H1048576"/>
    </sheetView>
  </sheetViews>
  <sheetFormatPr defaultRowHeight="12" x14ac:dyDescent="0.2"/>
  <cols>
    <col min="1" max="1" width="42.7109375" style="39" customWidth="1"/>
    <col min="2" max="2" width="12.7109375" style="39" customWidth="1"/>
    <col min="3" max="3" width="13.5703125" style="39" customWidth="1"/>
    <col min="4" max="4" width="13.7109375" style="39" customWidth="1"/>
    <col min="5" max="16384" width="9.140625" style="40"/>
  </cols>
  <sheetData>
    <row r="2" spans="1:8" ht="12.75" x14ac:dyDescent="0.2">
      <c r="A2" s="85" t="s">
        <v>79</v>
      </c>
    </row>
    <row r="3" spans="1:8" ht="6.75" customHeight="1" x14ac:dyDescent="0.2"/>
    <row r="4" spans="1:8" ht="12.75" thickBot="1" x14ac:dyDescent="0.25">
      <c r="A4" s="110"/>
      <c r="B4" s="110"/>
      <c r="C4" s="110"/>
      <c r="D4" s="88" t="s">
        <v>48</v>
      </c>
    </row>
    <row r="5" spans="1:8" ht="39" customHeight="1" thickBot="1" x14ac:dyDescent="0.25">
      <c r="A5" s="89"/>
      <c r="B5" s="90" t="s">
        <v>49</v>
      </c>
      <c r="C5" s="90" t="s">
        <v>80</v>
      </c>
      <c r="D5" s="91" t="s">
        <v>81</v>
      </c>
    </row>
    <row r="6" spans="1:8" ht="7.5" customHeight="1" x14ac:dyDescent="0.2">
      <c r="A6" s="92"/>
      <c r="B6" s="34"/>
      <c r="C6" s="34"/>
      <c r="D6" s="93"/>
    </row>
    <row r="7" spans="1:8" x14ac:dyDescent="0.2">
      <c r="A7" s="94" t="s">
        <v>22</v>
      </c>
      <c r="B7" s="35">
        <v>7216.1999999999989</v>
      </c>
      <c r="C7" s="35">
        <v>99.4</v>
      </c>
      <c r="D7" s="146">
        <v>121.8</v>
      </c>
      <c r="F7" s="166"/>
      <c r="G7" s="166"/>
      <c r="H7" s="166"/>
    </row>
    <row r="8" spans="1:8" ht="48" x14ac:dyDescent="0.2">
      <c r="A8" s="95" t="s">
        <v>60</v>
      </c>
      <c r="B8" s="35">
        <v>94401.9</v>
      </c>
      <c r="C8" s="35">
        <v>98.5</v>
      </c>
      <c r="D8" s="146">
        <v>139.9</v>
      </c>
      <c r="F8" s="166"/>
      <c r="G8" s="166"/>
      <c r="H8" s="166"/>
    </row>
    <row r="9" spans="1:8" x14ac:dyDescent="0.2">
      <c r="A9" s="94" t="s">
        <v>23</v>
      </c>
      <c r="B9" s="35">
        <v>13285.200000000004</v>
      </c>
      <c r="C9" s="35">
        <v>101.7</v>
      </c>
      <c r="D9" s="146">
        <v>111.5</v>
      </c>
      <c r="F9" s="166"/>
      <c r="G9" s="166"/>
      <c r="H9" s="166"/>
    </row>
    <row r="10" spans="1:8" ht="36" x14ac:dyDescent="0.2">
      <c r="A10" s="95" t="s">
        <v>29</v>
      </c>
      <c r="B10" s="35">
        <v>68060.600000000006</v>
      </c>
      <c r="C10" s="35">
        <v>111.3</v>
      </c>
      <c r="D10" s="146">
        <v>108.6</v>
      </c>
      <c r="F10" s="166"/>
      <c r="G10" s="166"/>
      <c r="H10" s="166"/>
    </row>
    <row r="11" spans="1:8" x14ac:dyDescent="0.2">
      <c r="A11" s="94" t="s">
        <v>24</v>
      </c>
      <c r="B11" s="35">
        <v>19754.300000000003</v>
      </c>
      <c r="C11" s="35">
        <v>124.2</v>
      </c>
      <c r="D11" s="146">
        <v>105.1</v>
      </c>
      <c r="F11" s="166"/>
      <c r="G11" s="166"/>
      <c r="H11" s="166"/>
    </row>
    <row r="12" spans="1:8" x14ac:dyDescent="0.2">
      <c r="A12" s="94" t="s">
        <v>25</v>
      </c>
      <c r="B12" s="35">
        <v>4757.3999999999996</v>
      </c>
      <c r="C12" s="35">
        <v>101.9</v>
      </c>
      <c r="D12" s="146">
        <v>112.8</v>
      </c>
      <c r="F12" s="166"/>
      <c r="G12" s="166"/>
      <c r="H12" s="166"/>
    </row>
    <row r="13" spans="1:8" x14ac:dyDescent="0.2">
      <c r="A13" s="94" t="s">
        <v>26</v>
      </c>
      <c r="B13" s="35">
        <v>22992.2</v>
      </c>
      <c r="C13" s="35">
        <v>106.5</v>
      </c>
      <c r="D13" s="146">
        <v>101.1</v>
      </c>
      <c r="F13" s="166"/>
      <c r="G13" s="166"/>
      <c r="H13" s="166"/>
    </row>
    <row r="14" spans="1:8" ht="36" x14ac:dyDescent="0.2">
      <c r="A14" s="95" t="s">
        <v>61</v>
      </c>
      <c r="B14" s="35">
        <v>15995.000000000002</v>
      </c>
      <c r="C14" s="35">
        <v>108.6</v>
      </c>
      <c r="D14" s="146">
        <v>110.1</v>
      </c>
      <c r="F14" s="166"/>
      <c r="G14" s="166"/>
      <c r="H14" s="166"/>
    </row>
    <row r="15" spans="1:8" ht="36" x14ac:dyDescent="0.2">
      <c r="A15" s="95" t="s">
        <v>62</v>
      </c>
      <c r="B15" s="35">
        <v>41088.400000000001</v>
      </c>
      <c r="C15" s="35">
        <v>101.2</v>
      </c>
      <c r="D15" s="146">
        <v>105</v>
      </c>
      <c r="F15" s="166"/>
      <c r="G15" s="166"/>
      <c r="H15" s="166"/>
    </row>
    <row r="16" spans="1:8" ht="24" x14ac:dyDescent="0.2">
      <c r="A16" s="95" t="s">
        <v>31</v>
      </c>
      <c r="B16" s="35">
        <v>14684.199999999999</v>
      </c>
      <c r="C16" s="35">
        <v>112.2</v>
      </c>
      <c r="D16" s="146">
        <v>107.4</v>
      </c>
      <c r="F16" s="166"/>
      <c r="G16" s="166"/>
      <c r="H16" s="166"/>
    </row>
    <row r="17" spans="1:8" ht="8.25" customHeight="1" x14ac:dyDescent="0.2">
      <c r="A17" s="96"/>
      <c r="B17" s="35"/>
      <c r="C17" s="35"/>
      <c r="D17" s="146"/>
      <c r="F17" s="166"/>
      <c r="G17" s="166"/>
      <c r="H17" s="166"/>
    </row>
    <row r="18" spans="1:8" x14ac:dyDescent="0.2">
      <c r="A18" s="97" t="s">
        <v>27</v>
      </c>
      <c r="B18" s="35">
        <f>SUM(B7:B16)</f>
        <v>302235.40000000002</v>
      </c>
      <c r="C18" s="35">
        <v>105.6</v>
      </c>
      <c r="D18" s="146">
        <v>115.8</v>
      </c>
      <c r="F18" s="166"/>
      <c r="G18" s="166"/>
      <c r="H18" s="166"/>
    </row>
    <row r="19" spans="1:8" ht="6.75" customHeight="1" x14ac:dyDescent="0.2">
      <c r="A19" s="98"/>
      <c r="B19" s="35"/>
      <c r="C19" s="35"/>
      <c r="D19" s="146"/>
      <c r="F19" s="166"/>
      <c r="G19" s="166"/>
      <c r="H19" s="166"/>
    </row>
    <row r="20" spans="1:8" ht="14.25" x14ac:dyDescent="0.2">
      <c r="A20" s="97" t="s">
        <v>58</v>
      </c>
      <c r="B20" s="35">
        <v>32954.700000000004</v>
      </c>
      <c r="C20" s="35">
        <v>102.6</v>
      </c>
      <c r="D20" s="146">
        <v>115.4</v>
      </c>
      <c r="F20" s="166"/>
      <c r="G20" s="166"/>
      <c r="H20" s="166"/>
    </row>
    <row r="21" spans="1:8" ht="5.25" customHeight="1" x14ac:dyDescent="0.2">
      <c r="A21" s="99"/>
      <c r="B21" s="36"/>
      <c r="C21" s="36"/>
      <c r="D21" s="147"/>
      <c r="F21" s="166"/>
      <c r="G21" s="166"/>
      <c r="H21" s="166"/>
    </row>
    <row r="22" spans="1:8" ht="18" customHeight="1" x14ac:dyDescent="0.2">
      <c r="A22" s="111" t="s">
        <v>18</v>
      </c>
      <c r="B22" s="41">
        <f>+B20+B18</f>
        <v>335190.10000000003</v>
      </c>
      <c r="C22" s="41">
        <v>105.3</v>
      </c>
      <c r="D22" s="148">
        <v>115.7</v>
      </c>
      <c r="F22" s="166"/>
      <c r="G22" s="166"/>
      <c r="H22" s="166"/>
    </row>
    <row r="23" spans="1:8" ht="8.25" customHeight="1" x14ac:dyDescent="0.2">
      <c r="A23" s="100"/>
      <c r="B23" s="36"/>
      <c r="C23" s="36"/>
      <c r="D23" s="147"/>
      <c r="F23" s="166"/>
      <c r="G23" s="166"/>
      <c r="H23" s="166"/>
    </row>
    <row r="24" spans="1:8" x14ac:dyDescent="0.2">
      <c r="A24" s="101" t="s">
        <v>50</v>
      </c>
      <c r="B24" s="35">
        <f>+B25+B29</f>
        <v>262081.30000000002</v>
      </c>
      <c r="C24" s="35">
        <v>106</v>
      </c>
      <c r="D24" s="146">
        <v>115.4</v>
      </c>
      <c r="F24" s="166"/>
      <c r="G24" s="166"/>
      <c r="H24" s="166"/>
    </row>
    <row r="25" spans="1:8" ht="14.25" x14ac:dyDescent="0.2">
      <c r="A25" s="101" t="s">
        <v>59</v>
      </c>
      <c r="B25" s="35">
        <f>+B26+B27+B28</f>
        <v>232436.2</v>
      </c>
      <c r="C25" s="35">
        <v>106.9</v>
      </c>
      <c r="D25" s="146">
        <v>116.8</v>
      </c>
      <c r="F25" s="166"/>
      <c r="G25" s="166"/>
      <c r="H25" s="166"/>
    </row>
    <row r="26" spans="1:8" x14ac:dyDescent="0.2">
      <c r="A26" s="101" t="s">
        <v>35</v>
      </c>
      <c r="B26" s="35">
        <v>207208.8</v>
      </c>
      <c r="C26" s="35">
        <v>108</v>
      </c>
      <c r="D26" s="146">
        <v>118.2</v>
      </c>
      <c r="F26" s="166"/>
      <c r="G26" s="166"/>
      <c r="H26" s="166"/>
    </row>
    <row r="27" spans="1:8" ht="24" x14ac:dyDescent="0.2">
      <c r="A27" s="95" t="s">
        <v>63</v>
      </c>
      <c r="B27" s="35">
        <v>1503.2</v>
      </c>
      <c r="C27" s="35">
        <v>102.6</v>
      </c>
      <c r="D27" s="146">
        <v>105.7</v>
      </c>
      <c r="F27" s="166"/>
      <c r="G27" s="166"/>
      <c r="H27" s="166"/>
    </row>
    <row r="28" spans="1:8" ht="22.5" customHeight="1" x14ac:dyDescent="0.2">
      <c r="A28" s="102" t="s">
        <v>64</v>
      </c>
      <c r="B28" s="35">
        <v>23724.2</v>
      </c>
      <c r="C28" s="35">
        <v>99.3</v>
      </c>
      <c r="D28" s="146">
        <v>106.4</v>
      </c>
      <c r="F28" s="166"/>
      <c r="G28" s="166"/>
      <c r="H28" s="166"/>
    </row>
    <row r="29" spans="1:8" ht="28.5" customHeight="1" x14ac:dyDescent="0.2">
      <c r="A29" s="102" t="s">
        <v>65</v>
      </c>
      <c r="B29" s="35">
        <v>29645.1</v>
      </c>
      <c r="C29" s="35">
        <v>99.9</v>
      </c>
      <c r="D29" s="146">
        <v>105.8</v>
      </c>
      <c r="F29" s="166"/>
      <c r="G29" s="166"/>
      <c r="H29" s="166"/>
    </row>
    <row r="30" spans="1:8" ht="6.75" customHeight="1" x14ac:dyDescent="0.2">
      <c r="A30" s="103"/>
      <c r="B30" s="35"/>
      <c r="C30" s="35"/>
      <c r="D30" s="146"/>
      <c r="F30" s="166"/>
      <c r="G30" s="166"/>
      <c r="H30" s="166"/>
    </row>
    <row r="31" spans="1:8" x14ac:dyDescent="0.2">
      <c r="A31" s="104" t="s">
        <v>51</v>
      </c>
      <c r="B31" s="35">
        <v>119382.3</v>
      </c>
      <c r="C31" s="35">
        <v>128.69999999999999</v>
      </c>
      <c r="D31" s="146">
        <v>122.1</v>
      </c>
      <c r="F31" s="166"/>
      <c r="G31" s="166"/>
      <c r="H31" s="166"/>
    </row>
    <row r="32" spans="1:8" x14ac:dyDescent="0.2">
      <c r="A32" s="100" t="s">
        <v>52</v>
      </c>
      <c r="B32" s="35"/>
      <c r="C32" s="35"/>
      <c r="D32" s="146"/>
      <c r="F32" s="166"/>
      <c r="G32" s="166"/>
      <c r="H32" s="166"/>
    </row>
    <row r="33" spans="1:8" x14ac:dyDescent="0.2">
      <c r="A33" s="105" t="s">
        <v>39</v>
      </c>
      <c r="B33" s="35">
        <v>86018.8</v>
      </c>
      <c r="C33" s="35">
        <v>102.5</v>
      </c>
      <c r="D33" s="146">
        <v>121.7</v>
      </c>
      <c r="F33" s="166"/>
      <c r="G33" s="166"/>
      <c r="H33" s="166"/>
    </row>
    <row r="34" spans="1:8" ht="6.75" customHeight="1" x14ac:dyDescent="0.2">
      <c r="A34" s="106"/>
      <c r="B34" s="35"/>
      <c r="C34" s="35"/>
      <c r="D34" s="146"/>
      <c r="F34" s="166"/>
      <c r="G34" s="166"/>
      <c r="H34" s="166"/>
    </row>
    <row r="35" spans="1:8" x14ac:dyDescent="0.2">
      <c r="A35" s="100" t="s">
        <v>41</v>
      </c>
      <c r="B35" s="35">
        <f>+B36-B37</f>
        <v>-46273.5</v>
      </c>
      <c r="C35" s="37" t="s">
        <v>0</v>
      </c>
      <c r="D35" s="149" t="s">
        <v>0</v>
      </c>
      <c r="F35" s="166"/>
      <c r="G35" s="166"/>
      <c r="H35" s="166"/>
    </row>
    <row r="36" spans="1:8" x14ac:dyDescent="0.2">
      <c r="A36" s="100" t="s">
        <v>53</v>
      </c>
      <c r="B36" s="35">
        <v>144224</v>
      </c>
      <c r="C36" s="35">
        <v>104.9</v>
      </c>
      <c r="D36" s="146">
        <v>116.3</v>
      </c>
      <c r="F36" s="166"/>
      <c r="G36" s="166"/>
      <c r="H36" s="166"/>
    </row>
    <row r="37" spans="1:8" x14ac:dyDescent="0.2">
      <c r="A37" s="100" t="s">
        <v>54</v>
      </c>
      <c r="B37" s="35">
        <v>190497.5</v>
      </c>
      <c r="C37" s="35">
        <v>119.5</v>
      </c>
      <c r="D37" s="146">
        <v>119.7</v>
      </c>
      <c r="F37" s="166"/>
      <c r="G37" s="166"/>
      <c r="H37" s="166"/>
    </row>
    <row r="38" spans="1:8" ht="8.25" customHeight="1" thickBot="1" x14ac:dyDescent="0.25">
      <c r="A38" s="107"/>
      <c r="B38" s="108"/>
      <c r="C38" s="108"/>
      <c r="D38" s="109"/>
      <c r="F38" s="166"/>
      <c r="G38" s="166"/>
      <c r="H38" s="166"/>
    </row>
    <row r="39" spans="1:8" ht="24.75" customHeight="1" x14ac:dyDescent="0.2">
      <c r="A39" s="195" t="s">
        <v>55</v>
      </c>
      <c r="B39" s="196"/>
      <c r="C39" s="196"/>
      <c r="D39" s="196"/>
    </row>
    <row r="40" spans="1:8" ht="57.75" customHeight="1" x14ac:dyDescent="0.2">
      <c r="A40" s="195" t="s">
        <v>56</v>
      </c>
      <c r="B40" s="196"/>
      <c r="C40" s="196"/>
      <c r="D40" s="196"/>
    </row>
    <row r="41" spans="1:8" ht="36.75" customHeight="1" x14ac:dyDescent="0.2">
      <c r="A41" s="195" t="s">
        <v>57</v>
      </c>
      <c r="B41" s="196"/>
      <c r="C41" s="196"/>
      <c r="D41" s="196"/>
    </row>
    <row r="42" spans="1:8" x14ac:dyDescent="0.2">
      <c r="B42" s="42"/>
    </row>
  </sheetData>
  <mergeCells count="3">
    <mergeCell ref="A39:D39"/>
    <mergeCell ref="A40:D40"/>
    <mergeCell ref="A41:D41"/>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2:G46"/>
  <sheetViews>
    <sheetView showGridLines="0" topLeftCell="A5" workbookViewId="0">
      <selection activeCell="C18" sqref="C18"/>
    </sheetView>
  </sheetViews>
  <sheetFormatPr defaultRowHeight="12" x14ac:dyDescent="0.2"/>
  <cols>
    <col min="1" max="1" width="42.140625" style="44" customWidth="1"/>
    <col min="2" max="2" width="12.7109375" style="44" customWidth="1"/>
    <col min="3" max="4" width="13.85546875" style="44" customWidth="1"/>
    <col min="5" max="16384" width="9.140625" style="40"/>
  </cols>
  <sheetData>
    <row r="2" spans="1:7" ht="12.75" x14ac:dyDescent="0.2">
      <c r="A2" s="85" t="s">
        <v>82</v>
      </c>
    </row>
    <row r="3" spans="1:7" ht="6.75" customHeight="1" x14ac:dyDescent="0.2"/>
    <row r="4" spans="1:7" ht="12.75" thickBot="1" x14ac:dyDescent="0.25">
      <c r="A4" s="123"/>
      <c r="B4" s="123"/>
      <c r="C4" s="123"/>
      <c r="D4" s="112" t="s">
        <v>66</v>
      </c>
    </row>
    <row r="5" spans="1:7" ht="39.75" customHeight="1" thickBot="1" x14ac:dyDescent="0.25">
      <c r="A5" s="113"/>
      <c r="B5" s="90" t="s">
        <v>49</v>
      </c>
      <c r="C5" s="90" t="s">
        <v>83</v>
      </c>
      <c r="D5" s="91" t="s">
        <v>84</v>
      </c>
    </row>
    <row r="6" spans="1:7" x14ac:dyDescent="0.2">
      <c r="A6" s="114"/>
      <c r="B6" s="43"/>
      <c r="C6" s="43"/>
      <c r="D6" s="115"/>
    </row>
    <row r="7" spans="1:7" x14ac:dyDescent="0.2">
      <c r="A7" s="94" t="s">
        <v>22</v>
      </c>
      <c r="B7" s="35">
        <v>14504.6</v>
      </c>
      <c r="C7" s="35">
        <v>99.5</v>
      </c>
      <c r="D7" s="146">
        <v>111.1</v>
      </c>
      <c r="E7" s="166"/>
      <c r="F7" s="166"/>
      <c r="G7" s="166"/>
    </row>
    <row r="8" spans="1:7" ht="48" x14ac:dyDescent="0.2">
      <c r="A8" s="95" t="s">
        <v>68</v>
      </c>
      <c r="B8" s="35">
        <v>88774.1</v>
      </c>
      <c r="C8" s="35">
        <v>102.4</v>
      </c>
      <c r="D8" s="146">
        <v>111.1</v>
      </c>
      <c r="E8" s="166"/>
      <c r="F8" s="166"/>
      <c r="G8" s="166"/>
    </row>
    <row r="9" spans="1:7" x14ac:dyDescent="0.2">
      <c r="A9" s="94" t="s">
        <v>23</v>
      </c>
      <c r="B9" s="35">
        <v>22134.3</v>
      </c>
      <c r="C9" s="35">
        <v>98.9</v>
      </c>
      <c r="D9" s="146">
        <v>102.5</v>
      </c>
      <c r="E9" s="166"/>
      <c r="F9" s="166"/>
      <c r="G9" s="166"/>
    </row>
    <row r="10" spans="1:7" ht="36" x14ac:dyDescent="0.2">
      <c r="A10" s="95" t="s">
        <v>29</v>
      </c>
      <c r="B10" s="35">
        <v>66053</v>
      </c>
      <c r="C10" s="35">
        <v>103</v>
      </c>
      <c r="D10" s="146">
        <v>102.1</v>
      </c>
      <c r="E10" s="166"/>
      <c r="F10" s="166"/>
      <c r="G10" s="166"/>
    </row>
    <row r="11" spans="1:7" x14ac:dyDescent="0.2">
      <c r="A11" s="94" t="s">
        <v>24</v>
      </c>
      <c r="B11" s="35">
        <v>22166</v>
      </c>
      <c r="C11" s="35">
        <v>96.4</v>
      </c>
      <c r="D11" s="146">
        <v>108</v>
      </c>
      <c r="E11" s="166"/>
      <c r="F11" s="166"/>
      <c r="G11" s="166"/>
    </row>
    <row r="12" spans="1:7" x14ac:dyDescent="0.2">
      <c r="A12" s="94" t="s">
        <v>25</v>
      </c>
      <c r="B12" s="35">
        <v>5168.6000000000004</v>
      </c>
      <c r="C12" s="35">
        <v>103.1</v>
      </c>
      <c r="D12" s="146">
        <v>102.1</v>
      </c>
      <c r="E12" s="166"/>
      <c r="F12" s="166"/>
      <c r="G12" s="166"/>
    </row>
    <row r="13" spans="1:7" x14ac:dyDescent="0.2">
      <c r="A13" s="94" t="s">
        <v>26</v>
      </c>
      <c r="B13" s="35">
        <v>23461.200000000001</v>
      </c>
      <c r="C13" s="35">
        <v>104.6</v>
      </c>
      <c r="D13" s="146">
        <v>98.8</v>
      </c>
      <c r="E13" s="166"/>
      <c r="F13" s="166"/>
      <c r="G13" s="166"/>
    </row>
    <row r="14" spans="1:7" ht="36" x14ac:dyDescent="0.2">
      <c r="A14" s="95" t="s">
        <v>61</v>
      </c>
      <c r="B14" s="35">
        <v>22574</v>
      </c>
      <c r="C14" s="35">
        <v>100.6</v>
      </c>
      <c r="D14" s="146">
        <v>100.6</v>
      </c>
      <c r="E14" s="166"/>
      <c r="F14" s="166"/>
      <c r="G14" s="166"/>
    </row>
    <row r="15" spans="1:7" ht="36" x14ac:dyDescent="0.2">
      <c r="A15" s="95" t="s">
        <v>30</v>
      </c>
      <c r="B15" s="35">
        <v>42882</v>
      </c>
      <c r="C15" s="35">
        <v>100.5</v>
      </c>
      <c r="D15" s="146">
        <v>101.4</v>
      </c>
      <c r="E15" s="166"/>
      <c r="F15" s="166"/>
      <c r="G15" s="166"/>
    </row>
    <row r="16" spans="1:7" ht="24" x14ac:dyDescent="0.2">
      <c r="A16" s="95" t="s">
        <v>31</v>
      </c>
      <c r="B16" s="35">
        <v>14625.8</v>
      </c>
      <c r="C16" s="35">
        <v>125.2</v>
      </c>
      <c r="D16" s="146">
        <v>145.4</v>
      </c>
      <c r="E16" s="166"/>
      <c r="F16" s="166"/>
      <c r="G16" s="166"/>
    </row>
    <row r="17" spans="1:7" ht="6" customHeight="1" x14ac:dyDescent="0.2">
      <c r="A17" s="96"/>
      <c r="B17" s="35"/>
      <c r="C17" s="35"/>
      <c r="D17" s="146"/>
      <c r="E17" s="166"/>
      <c r="F17" s="166"/>
      <c r="G17" s="166"/>
    </row>
    <row r="18" spans="1:7" x14ac:dyDescent="0.2">
      <c r="A18" s="97" t="s">
        <v>27</v>
      </c>
      <c r="B18" s="35">
        <f>SUM(B7:B16)</f>
        <v>322343.60000000003</v>
      </c>
      <c r="C18" s="35">
        <v>101.6</v>
      </c>
      <c r="D18" s="146">
        <v>106.8</v>
      </c>
      <c r="E18" s="166"/>
      <c r="F18" s="166"/>
      <c r="G18" s="166"/>
    </row>
    <row r="19" spans="1:7" ht="6.75" customHeight="1" x14ac:dyDescent="0.2">
      <c r="A19" s="98"/>
      <c r="B19" s="35"/>
      <c r="C19" s="35"/>
      <c r="D19" s="146"/>
      <c r="E19" s="166"/>
      <c r="F19" s="166"/>
      <c r="G19" s="166"/>
    </row>
    <row r="20" spans="1:7" ht="14.25" x14ac:dyDescent="0.2">
      <c r="A20" s="97" t="s">
        <v>58</v>
      </c>
      <c r="B20" s="35">
        <v>33655.199999999997</v>
      </c>
      <c r="C20" s="35">
        <v>101.1</v>
      </c>
      <c r="D20" s="146">
        <v>98.9</v>
      </c>
      <c r="E20" s="166"/>
      <c r="F20" s="166"/>
      <c r="G20" s="166"/>
    </row>
    <row r="21" spans="1:7" ht="6.75" customHeight="1" x14ac:dyDescent="0.2">
      <c r="A21" s="116"/>
      <c r="B21" s="35"/>
      <c r="C21" s="35"/>
      <c r="D21" s="146"/>
      <c r="E21" s="166"/>
      <c r="F21" s="166"/>
      <c r="G21" s="166"/>
    </row>
    <row r="22" spans="1:7" x14ac:dyDescent="0.2">
      <c r="A22" s="117" t="s">
        <v>67</v>
      </c>
      <c r="B22" s="35">
        <v>-34.4</v>
      </c>
      <c r="C22" s="37" t="s">
        <v>0</v>
      </c>
      <c r="D22" s="149" t="s">
        <v>0</v>
      </c>
      <c r="E22" s="166"/>
      <c r="F22" s="166"/>
      <c r="G22" s="166"/>
    </row>
    <row r="23" spans="1:7" ht="7.5" customHeight="1" x14ac:dyDescent="0.2">
      <c r="A23" s="118"/>
      <c r="B23" s="35"/>
      <c r="C23" s="35"/>
      <c r="D23" s="146"/>
      <c r="E23" s="166"/>
      <c r="F23" s="166"/>
      <c r="G23" s="166"/>
    </row>
    <row r="24" spans="1:7" ht="18" customHeight="1" x14ac:dyDescent="0.2">
      <c r="A24" s="111" t="s">
        <v>18</v>
      </c>
      <c r="B24" s="41">
        <v>355964.4</v>
      </c>
      <c r="C24" s="41">
        <v>102.1</v>
      </c>
      <c r="D24" s="148">
        <v>101.4</v>
      </c>
      <c r="E24" s="166"/>
      <c r="F24" s="166"/>
      <c r="G24" s="166"/>
    </row>
    <row r="25" spans="1:7" ht="6" customHeight="1" x14ac:dyDescent="0.2">
      <c r="A25" s="104"/>
      <c r="B25" s="35"/>
      <c r="C25" s="35"/>
      <c r="D25" s="146"/>
      <c r="E25" s="166"/>
      <c r="F25" s="166"/>
      <c r="G25" s="166"/>
    </row>
    <row r="26" spans="1:7" x14ac:dyDescent="0.2">
      <c r="A26" s="101" t="s">
        <v>50</v>
      </c>
      <c r="B26" s="35">
        <f>+B27+B31</f>
        <v>270942.39999999997</v>
      </c>
      <c r="C26" s="35">
        <v>100.9</v>
      </c>
      <c r="D26" s="146">
        <v>103.6</v>
      </c>
      <c r="E26" s="166"/>
      <c r="F26" s="166"/>
      <c r="G26" s="166"/>
    </row>
    <row r="27" spans="1:7" ht="14.25" x14ac:dyDescent="0.2">
      <c r="A27" s="101" t="s">
        <v>59</v>
      </c>
      <c r="B27" s="35">
        <f>+B28+B29+B30</f>
        <v>240811.59999999998</v>
      </c>
      <c r="C27" s="35">
        <v>100.9</v>
      </c>
      <c r="D27" s="146">
        <v>103.5</v>
      </c>
      <c r="E27" s="166"/>
      <c r="F27" s="166"/>
      <c r="G27" s="166"/>
    </row>
    <row r="28" spans="1:7" x14ac:dyDescent="0.2">
      <c r="A28" s="101" t="s">
        <v>35</v>
      </c>
      <c r="B28" s="35">
        <v>213531.8</v>
      </c>
      <c r="C28" s="35">
        <v>101.1</v>
      </c>
      <c r="D28" s="146">
        <v>104</v>
      </c>
      <c r="E28" s="166"/>
      <c r="F28" s="166"/>
      <c r="G28" s="166"/>
    </row>
    <row r="29" spans="1:7" ht="24" x14ac:dyDescent="0.2">
      <c r="A29" s="95" t="s">
        <v>36</v>
      </c>
      <c r="B29" s="35">
        <v>2756.4</v>
      </c>
      <c r="C29" s="35">
        <v>96.8</v>
      </c>
      <c r="D29" s="146">
        <v>100</v>
      </c>
      <c r="E29" s="166"/>
      <c r="F29" s="166"/>
      <c r="G29" s="166"/>
    </row>
    <row r="30" spans="1:7" ht="25.5" customHeight="1" x14ac:dyDescent="0.2">
      <c r="A30" s="102" t="s">
        <v>69</v>
      </c>
      <c r="B30" s="35">
        <v>24523.4</v>
      </c>
      <c r="C30" s="35">
        <v>96.6</v>
      </c>
      <c r="D30" s="146">
        <v>103.6</v>
      </c>
      <c r="E30" s="166"/>
      <c r="F30" s="166"/>
      <c r="G30" s="166"/>
    </row>
    <row r="31" spans="1:7" ht="25.5" customHeight="1" x14ac:dyDescent="0.2">
      <c r="A31" s="102" t="s">
        <v>65</v>
      </c>
      <c r="B31" s="35">
        <v>30130.799999999999</v>
      </c>
      <c r="C31" s="35">
        <v>101.7</v>
      </c>
      <c r="D31" s="146">
        <v>103.8</v>
      </c>
      <c r="E31" s="166"/>
      <c r="F31" s="166"/>
      <c r="G31" s="166"/>
    </row>
    <row r="32" spans="1:7" ht="6" customHeight="1" x14ac:dyDescent="0.2">
      <c r="A32" s="103"/>
      <c r="B32" s="35"/>
      <c r="C32" s="35"/>
      <c r="D32" s="146"/>
      <c r="E32" s="166"/>
      <c r="F32" s="166"/>
      <c r="G32" s="166"/>
    </row>
    <row r="33" spans="1:7" x14ac:dyDescent="0.2">
      <c r="A33" s="104" t="s">
        <v>51</v>
      </c>
      <c r="B33" s="35">
        <v>123134.8</v>
      </c>
      <c r="C33" s="35">
        <v>249.6</v>
      </c>
      <c r="D33" s="146">
        <v>45.4</v>
      </c>
      <c r="E33" s="166"/>
      <c r="F33" s="166"/>
      <c r="G33" s="166"/>
    </row>
    <row r="34" spans="1:7" x14ac:dyDescent="0.2">
      <c r="A34" s="100" t="s">
        <v>52</v>
      </c>
      <c r="B34" s="35"/>
      <c r="C34" s="35"/>
      <c r="D34" s="146"/>
      <c r="E34" s="166"/>
      <c r="F34" s="166"/>
      <c r="G34" s="166"/>
    </row>
    <row r="35" spans="1:7" x14ac:dyDescent="0.2">
      <c r="A35" s="105" t="s">
        <v>39</v>
      </c>
      <c r="B35" s="35">
        <v>89003.8</v>
      </c>
      <c r="C35" s="35">
        <v>101.8</v>
      </c>
      <c r="D35" s="146">
        <v>106.4</v>
      </c>
      <c r="E35" s="166"/>
      <c r="F35" s="166"/>
      <c r="G35" s="166"/>
    </row>
    <row r="36" spans="1:7" ht="6.75" customHeight="1" x14ac:dyDescent="0.2">
      <c r="A36" s="106"/>
      <c r="B36" s="35"/>
      <c r="C36" s="35"/>
      <c r="D36" s="146"/>
      <c r="E36" s="166"/>
      <c r="F36" s="166"/>
      <c r="G36" s="166"/>
    </row>
    <row r="37" spans="1:7" x14ac:dyDescent="0.2">
      <c r="A37" s="100" t="s">
        <v>41</v>
      </c>
      <c r="B37" s="35">
        <f>+B38-B39</f>
        <v>-44588.000000000029</v>
      </c>
      <c r="C37" s="37" t="s">
        <v>0</v>
      </c>
      <c r="D37" s="149" t="s">
        <v>0</v>
      </c>
      <c r="E37" s="166"/>
      <c r="F37" s="166"/>
      <c r="G37" s="166"/>
    </row>
    <row r="38" spans="1:7" x14ac:dyDescent="0.2">
      <c r="A38" s="100" t="s">
        <v>53</v>
      </c>
      <c r="B38" s="35">
        <v>142991.29999999999</v>
      </c>
      <c r="C38" s="35">
        <v>99.4</v>
      </c>
      <c r="D38" s="146">
        <v>102.8</v>
      </c>
      <c r="E38" s="166"/>
      <c r="F38" s="166"/>
      <c r="G38" s="166"/>
    </row>
    <row r="39" spans="1:7" x14ac:dyDescent="0.2">
      <c r="A39" s="100" t="s">
        <v>54</v>
      </c>
      <c r="B39" s="35">
        <v>187579.30000000002</v>
      </c>
      <c r="C39" s="35">
        <v>109.1</v>
      </c>
      <c r="D39" s="146">
        <v>104.4</v>
      </c>
      <c r="E39" s="166"/>
      <c r="F39" s="166"/>
      <c r="G39" s="166"/>
    </row>
    <row r="40" spans="1:7" ht="6.75" customHeight="1" x14ac:dyDescent="0.2">
      <c r="A40" s="104"/>
      <c r="B40" s="35"/>
      <c r="C40" s="35"/>
      <c r="D40" s="146"/>
      <c r="E40" s="166"/>
      <c r="F40" s="166"/>
      <c r="G40" s="166"/>
    </row>
    <row r="41" spans="1:7" x14ac:dyDescent="0.2">
      <c r="A41" s="119" t="s">
        <v>67</v>
      </c>
      <c r="B41" s="35">
        <f>+B24-B26-B33-B37</f>
        <v>6475.2000000000844</v>
      </c>
      <c r="C41" s="37" t="s">
        <v>0</v>
      </c>
      <c r="D41" s="149" t="s">
        <v>0</v>
      </c>
      <c r="E41" s="166"/>
      <c r="F41" s="166"/>
      <c r="G41" s="166"/>
    </row>
    <row r="42" spans="1:7" ht="6.75" customHeight="1" thickBot="1" x14ac:dyDescent="0.25">
      <c r="A42" s="120"/>
      <c r="B42" s="121"/>
      <c r="C42" s="121"/>
      <c r="D42" s="122"/>
      <c r="E42" s="166"/>
      <c r="F42" s="166"/>
      <c r="G42" s="166"/>
    </row>
    <row r="43" spans="1:7" ht="24" customHeight="1" x14ac:dyDescent="0.2">
      <c r="A43" s="195" t="s">
        <v>55</v>
      </c>
      <c r="B43" s="196"/>
      <c r="C43" s="196"/>
      <c r="D43" s="196"/>
    </row>
    <row r="44" spans="1:7" ht="59.25" customHeight="1" x14ac:dyDescent="0.2">
      <c r="A44" s="195" t="s">
        <v>56</v>
      </c>
      <c r="B44" s="196"/>
      <c r="C44" s="196"/>
      <c r="D44" s="196"/>
    </row>
    <row r="45" spans="1:7" ht="35.25" customHeight="1" x14ac:dyDescent="0.2">
      <c r="A45" s="195" t="s">
        <v>57</v>
      </c>
      <c r="B45" s="196"/>
      <c r="C45" s="196"/>
      <c r="D45" s="196"/>
    </row>
    <row r="46" spans="1:7" x14ac:dyDescent="0.2">
      <c r="B46" s="45"/>
    </row>
  </sheetData>
  <mergeCells count="3">
    <mergeCell ref="A43:D43"/>
    <mergeCell ref="A44:D44"/>
    <mergeCell ref="A45:D45"/>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2:G42"/>
  <sheetViews>
    <sheetView showGridLines="0" tabSelected="1" workbookViewId="0">
      <selection activeCell="S9" sqref="S9"/>
    </sheetView>
  </sheetViews>
  <sheetFormatPr defaultRowHeight="12" x14ac:dyDescent="0.2"/>
  <cols>
    <col min="1" max="1" width="42.7109375" style="39" customWidth="1"/>
    <col min="2" max="2" width="12.7109375" style="39" customWidth="1"/>
    <col min="3" max="3" width="13.5703125" style="39" customWidth="1"/>
    <col min="4" max="4" width="13.7109375" style="39" customWidth="1"/>
    <col min="5" max="16384" width="9.140625" style="40"/>
  </cols>
  <sheetData>
    <row r="2" spans="1:7" ht="12.75" x14ac:dyDescent="0.2">
      <c r="A2" s="85" t="s">
        <v>85</v>
      </c>
    </row>
    <row r="3" spans="1:7" ht="6.75" customHeight="1" x14ac:dyDescent="0.2"/>
    <row r="4" spans="1:7" ht="12.75" thickBot="1" x14ac:dyDescent="0.25">
      <c r="A4" s="110"/>
      <c r="B4" s="110"/>
      <c r="C4" s="110"/>
      <c r="D4" s="88" t="s">
        <v>48</v>
      </c>
    </row>
    <row r="5" spans="1:7" ht="50.25" customHeight="1" thickBot="1" x14ac:dyDescent="0.25">
      <c r="A5" s="89"/>
      <c r="B5" s="90" t="s">
        <v>49</v>
      </c>
      <c r="C5" s="90" t="s">
        <v>86</v>
      </c>
      <c r="D5" s="91" t="s">
        <v>87</v>
      </c>
    </row>
    <row r="6" spans="1:7" ht="7.5" customHeight="1" x14ac:dyDescent="0.2">
      <c r="A6" s="92"/>
      <c r="B6" s="34"/>
      <c r="C6" s="34"/>
      <c r="D6" s="93"/>
    </row>
    <row r="7" spans="1:7" x14ac:dyDescent="0.2">
      <c r="A7" s="94" t="s">
        <v>22</v>
      </c>
      <c r="B7" s="137">
        <v>11593.599999999999</v>
      </c>
      <c r="C7" s="137">
        <v>100</v>
      </c>
      <c r="D7" s="150">
        <v>117.7</v>
      </c>
      <c r="E7" s="166"/>
      <c r="F7" s="166"/>
      <c r="G7" s="166"/>
    </row>
    <row r="8" spans="1:7" ht="48" x14ac:dyDescent="0.2">
      <c r="A8" s="95" t="s">
        <v>60</v>
      </c>
      <c r="B8" s="137">
        <v>153848.09999999998</v>
      </c>
      <c r="C8" s="137">
        <v>99</v>
      </c>
      <c r="D8" s="150">
        <v>140.30000000000001</v>
      </c>
      <c r="E8" s="166"/>
      <c r="F8" s="166"/>
      <c r="G8" s="166"/>
    </row>
    <row r="9" spans="1:7" x14ac:dyDescent="0.2">
      <c r="A9" s="94" t="s">
        <v>23</v>
      </c>
      <c r="B9" s="137">
        <v>23244.700000000004</v>
      </c>
      <c r="C9" s="137">
        <v>102.8</v>
      </c>
      <c r="D9" s="150">
        <v>113.2</v>
      </c>
      <c r="E9" s="166"/>
      <c r="F9" s="166"/>
      <c r="G9" s="166"/>
    </row>
    <row r="10" spans="1:7" ht="36" x14ac:dyDescent="0.2">
      <c r="A10" s="95" t="s">
        <v>29</v>
      </c>
      <c r="B10" s="137">
        <v>125041.1</v>
      </c>
      <c r="C10" s="137">
        <v>110.3</v>
      </c>
      <c r="D10" s="150">
        <v>108.5</v>
      </c>
      <c r="E10" s="166"/>
      <c r="F10" s="166"/>
      <c r="G10" s="166"/>
    </row>
    <row r="11" spans="1:7" x14ac:dyDescent="0.2">
      <c r="A11" s="94" t="s">
        <v>24</v>
      </c>
      <c r="B11" s="137">
        <v>42197.8</v>
      </c>
      <c r="C11" s="137">
        <v>123.9</v>
      </c>
      <c r="D11" s="150">
        <v>102.8</v>
      </c>
      <c r="E11" s="166"/>
      <c r="F11" s="166"/>
      <c r="G11" s="166"/>
    </row>
    <row r="12" spans="1:7" x14ac:dyDescent="0.2">
      <c r="A12" s="94" t="s">
        <v>25</v>
      </c>
      <c r="B12" s="137">
        <v>9218.2999999999993</v>
      </c>
      <c r="C12" s="137">
        <v>101.1</v>
      </c>
      <c r="D12" s="150">
        <v>111.7</v>
      </c>
      <c r="E12" s="166"/>
      <c r="F12" s="166"/>
      <c r="G12" s="166"/>
    </row>
    <row r="13" spans="1:7" x14ac:dyDescent="0.2">
      <c r="A13" s="94" t="s">
        <v>26</v>
      </c>
      <c r="B13" s="137">
        <v>42370.399999999994</v>
      </c>
      <c r="C13" s="137">
        <v>106.2</v>
      </c>
      <c r="D13" s="150">
        <v>101.3</v>
      </c>
      <c r="E13" s="166"/>
      <c r="F13" s="166"/>
      <c r="G13" s="166"/>
    </row>
    <row r="14" spans="1:7" ht="36" x14ac:dyDescent="0.2">
      <c r="A14" s="95" t="s">
        <v>61</v>
      </c>
      <c r="B14" s="137">
        <v>33779.1</v>
      </c>
      <c r="C14" s="137">
        <v>109.2</v>
      </c>
      <c r="D14" s="150">
        <v>105.5</v>
      </c>
      <c r="E14" s="166"/>
      <c r="F14" s="166"/>
      <c r="G14" s="166"/>
    </row>
    <row r="15" spans="1:7" ht="36" x14ac:dyDescent="0.2">
      <c r="A15" s="95" t="s">
        <v>62</v>
      </c>
      <c r="B15" s="137">
        <v>82426.799999999988</v>
      </c>
      <c r="C15" s="137">
        <v>101.4</v>
      </c>
      <c r="D15" s="150">
        <v>103.7</v>
      </c>
      <c r="E15" s="166"/>
      <c r="F15" s="166"/>
      <c r="G15" s="166"/>
    </row>
    <row r="16" spans="1:7" ht="24" x14ac:dyDescent="0.2">
      <c r="A16" s="95" t="s">
        <v>31</v>
      </c>
      <c r="B16" s="137">
        <v>21894.5</v>
      </c>
      <c r="C16" s="137">
        <v>111.4</v>
      </c>
      <c r="D16" s="150">
        <v>107.2</v>
      </c>
      <c r="E16" s="166"/>
      <c r="F16" s="166"/>
      <c r="G16" s="166"/>
    </row>
    <row r="17" spans="1:7" ht="8.25" customHeight="1" x14ac:dyDescent="0.2">
      <c r="A17" s="96"/>
      <c r="B17" s="137"/>
      <c r="C17" s="137"/>
      <c r="D17" s="150"/>
      <c r="E17" s="166"/>
      <c r="F17" s="166"/>
      <c r="G17" s="166"/>
    </row>
    <row r="18" spans="1:7" x14ac:dyDescent="0.2">
      <c r="A18" s="97" t="s">
        <v>27</v>
      </c>
      <c r="B18" s="137">
        <f>SUM(B7:B16)</f>
        <v>545614.39999999991</v>
      </c>
      <c r="C18" s="137">
        <v>105.9</v>
      </c>
      <c r="D18" s="150">
        <v>114.1</v>
      </c>
      <c r="E18" s="166"/>
      <c r="F18" s="166"/>
      <c r="G18" s="166"/>
    </row>
    <row r="19" spans="1:7" ht="6.75" customHeight="1" x14ac:dyDescent="0.2">
      <c r="A19" s="98"/>
      <c r="B19" s="137"/>
      <c r="C19" s="137"/>
      <c r="D19" s="150"/>
      <c r="E19" s="166"/>
      <c r="F19" s="166"/>
      <c r="G19" s="166"/>
    </row>
    <row r="20" spans="1:7" ht="14.25" x14ac:dyDescent="0.2">
      <c r="A20" s="97" t="s">
        <v>58</v>
      </c>
      <c r="B20" s="137">
        <v>63405.200000000004</v>
      </c>
      <c r="C20" s="137">
        <v>105.2</v>
      </c>
      <c r="D20" s="150">
        <v>117.5</v>
      </c>
      <c r="E20" s="166"/>
      <c r="F20" s="166"/>
      <c r="G20" s="166"/>
    </row>
    <row r="21" spans="1:7" ht="5.25" customHeight="1" x14ac:dyDescent="0.2">
      <c r="A21" s="99"/>
      <c r="B21" s="138"/>
      <c r="C21" s="138"/>
      <c r="D21" s="151"/>
      <c r="E21" s="166"/>
      <c r="F21" s="166"/>
      <c r="G21" s="166"/>
    </row>
    <row r="22" spans="1:7" ht="18" customHeight="1" x14ac:dyDescent="0.2">
      <c r="A22" s="111" t="s">
        <v>18</v>
      </c>
      <c r="B22" s="139">
        <f>+B20+B18</f>
        <v>609019.59999999986</v>
      </c>
      <c r="C22" s="139">
        <v>105.8</v>
      </c>
      <c r="D22" s="152">
        <v>114.4</v>
      </c>
      <c r="E22" s="166"/>
      <c r="F22" s="166"/>
      <c r="G22" s="166"/>
    </row>
    <row r="23" spans="1:7" ht="8.25" customHeight="1" x14ac:dyDescent="0.2">
      <c r="A23" s="100"/>
      <c r="B23" s="138"/>
      <c r="C23" s="138"/>
      <c r="D23" s="151"/>
      <c r="E23" s="166"/>
      <c r="F23" s="166"/>
      <c r="G23" s="166"/>
    </row>
    <row r="24" spans="1:7" x14ac:dyDescent="0.2">
      <c r="A24" s="101" t="s">
        <v>50</v>
      </c>
      <c r="B24" s="137">
        <f>+B25+B29</f>
        <v>482391.60000000003</v>
      </c>
      <c r="C24" s="137">
        <v>106.2</v>
      </c>
      <c r="D24" s="150">
        <v>111.7</v>
      </c>
      <c r="E24" s="166"/>
      <c r="F24" s="166"/>
      <c r="G24" s="166"/>
    </row>
    <row r="25" spans="1:7" ht="14.25" x14ac:dyDescent="0.2">
      <c r="A25" s="101" t="s">
        <v>59</v>
      </c>
      <c r="B25" s="137">
        <f>+B26+B27+B28</f>
        <v>426359.4</v>
      </c>
      <c r="C25" s="137">
        <v>107.5</v>
      </c>
      <c r="D25" s="150">
        <v>112.7</v>
      </c>
      <c r="E25" s="166"/>
      <c r="F25" s="166"/>
      <c r="G25" s="166"/>
    </row>
    <row r="26" spans="1:7" x14ac:dyDescent="0.2">
      <c r="A26" s="101" t="s">
        <v>35</v>
      </c>
      <c r="B26" s="137">
        <v>378218</v>
      </c>
      <c r="C26" s="137">
        <v>107.6</v>
      </c>
      <c r="D26" s="150">
        <v>113.6</v>
      </c>
      <c r="E26" s="166"/>
      <c r="F26" s="166"/>
      <c r="G26" s="166"/>
    </row>
    <row r="27" spans="1:7" ht="24" x14ac:dyDescent="0.2">
      <c r="A27" s="95" t="s">
        <v>63</v>
      </c>
      <c r="B27" s="137">
        <v>2786.7</v>
      </c>
      <c r="C27" s="137">
        <v>106.2</v>
      </c>
      <c r="D27" s="150">
        <v>106.4</v>
      </c>
      <c r="E27" s="166"/>
      <c r="F27" s="166"/>
      <c r="G27" s="166"/>
    </row>
    <row r="28" spans="1:7" ht="22.5" customHeight="1" x14ac:dyDescent="0.2">
      <c r="A28" s="102" t="s">
        <v>64</v>
      </c>
      <c r="B28" s="137">
        <v>45354.7</v>
      </c>
      <c r="C28" s="137">
        <v>106.7</v>
      </c>
      <c r="D28" s="150">
        <v>105.5</v>
      </c>
      <c r="E28" s="166"/>
      <c r="F28" s="166"/>
      <c r="G28" s="166"/>
    </row>
    <row r="29" spans="1:7" ht="28.5" customHeight="1" x14ac:dyDescent="0.2">
      <c r="A29" s="102" t="s">
        <v>65</v>
      </c>
      <c r="B29" s="137">
        <v>56032.2</v>
      </c>
      <c r="C29" s="137">
        <v>97.8</v>
      </c>
      <c r="D29" s="150">
        <v>105</v>
      </c>
      <c r="E29" s="166"/>
      <c r="F29" s="166"/>
      <c r="G29" s="166"/>
    </row>
    <row r="30" spans="1:7" ht="6.75" customHeight="1" x14ac:dyDescent="0.2">
      <c r="A30" s="103"/>
      <c r="B30" s="137"/>
      <c r="C30" s="137"/>
      <c r="D30" s="150"/>
      <c r="E30" s="166"/>
      <c r="F30" s="166"/>
      <c r="G30" s="166"/>
    </row>
    <row r="31" spans="1:7" x14ac:dyDescent="0.2">
      <c r="A31" s="104" t="s">
        <v>51</v>
      </c>
      <c r="B31" s="137">
        <v>193941.1</v>
      </c>
      <c r="C31" s="137">
        <v>118.6</v>
      </c>
      <c r="D31" s="150">
        <v>129.9</v>
      </c>
      <c r="E31" s="166"/>
      <c r="F31" s="166"/>
      <c r="G31" s="166"/>
    </row>
    <row r="32" spans="1:7" x14ac:dyDescent="0.2">
      <c r="A32" s="100" t="s">
        <v>52</v>
      </c>
      <c r="B32" s="137"/>
      <c r="C32" s="137"/>
      <c r="D32" s="150"/>
      <c r="E32" s="166"/>
      <c r="F32" s="166"/>
      <c r="G32" s="166"/>
    </row>
    <row r="33" spans="1:7" x14ac:dyDescent="0.2">
      <c r="A33" s="105" t="s">
        <v>39</v>
      </c>
      <c r="B33" s="137">
        <v>136713.20000000001</v>
      </c>
      <c r="C33" s="137">
        <v>102.2</v>
      </c>
      <c r="D33" s="150">
        <v>120.8</v>
      </c>
      <c r="E33" s="166"/>
      <c r="F33" s="166"/>
      <c r="G33" s="166"/>
    </row>
    <row r="34" spans="1:7" ht="6.75" customHeight="1" x14ac:dyDescent="0.2">
      <c r="A34" s="106"/>
      <c r="B34" s="137"/>
      <c r="C34" s="137"/>
      <c r="D34" s="150"/>
      <c r="E34" s="166"/>
      <c r="F34" s="166"/>
      <c r="G34" s="166"/>
    </row>
    <row r="35" spans="1:7" x14ac:dyDescent="0.2">
      <c r="A35" s="100" t="s">
        <v>41</v>
      </c>
      <c r="B35" s="137">
        <f>+B36-B37</f>
        <v>-67313.099999999977</v>
      </c>
      <c r="C35" s="140" t="s">
        <v>0</v>
      </c>
      <c r="D35" s="153" t="s">
        <v>0</v>
      </c>
      <c r="E35" s="166"/>
      <c r="F35" s="166"/>
      <c r="G35" s="166"/>
    </row>
    <row r="36" spans="1:7" x14ac:dyDescent="0.2">
      <c r="A36" s="100" t="s">
        <v>53</v>
      </c>
      <c r="B36" s="137">
        <v>283929.40000000002</v>
      </c>
      <c r="C36" s="137">
        <v>107.7</v>
      </c>
      <c r="D36" s="150">
        <v>115.6</v>
      </c>
      <c r="E36" s="166"/>
      <c r="F36" s="166"/>
      <c r="G36" s="166"/>
    </row>
    <row r="37" spans="1:7" x14ac:dyDescent="0.2">
      <c r="A37" s="100" t="s">
        <v>54</v>
      </c>
      <c r="B37" s="137">
        <v>351242.5</v>
      </c>
      <c r="C37" s="137">
        <v>114.3</v>
      </c>
      <c r="D37" s="150">
        <v>119.3</v>
      </c>
      <c r="E37" s="166"/>
      <c r="F37" s="166"/>
      <c r="G37" s="166"/>
    </row>
    <row r="38" spans="1:7" ht="8.25" customHeight="1" thickBot="1" x14ac:dyDescent="0.25">
      <c r="A38" s="107"/>
      <c r="B38" s="108"/>
      <c r="C38" s="108"/>
      <c r="D38" s="109"/>
      <c r="E38" s="166"/>
      <c r="F38" s="166"/>
      <c r="G38" s="166"/>
    </row>
    <row r="39" spans="1:7" ht="24.75" customHeight="1" x14ac:dyDescent="0.2">
      <c r="A39" s="195" t="s">
        <v>55</v>
      </c>
      <c r="B39" s="196"/>
      <c r="C39" s="196"/>
      <c r="D39" s="196"/>
    </row>
    <row r="40" spans="1:7" ht="57.75" customHeight="1" x14ac:dyDescent="0.2">
      <c r="A40" s="195" t="s">
        <v>56</v>
      </c>
      <c r="B40" s="196"/>
      <c r="C40" s="196"/>
      <c r="D40" s="196"/>
    </row>
    <row r="41" spans="1:7" ht="36.75" customHeight="1" x14ac:dyDescent="0.2">
      <c r="A41" s="195" t="s">
        <v>57</v>
      </c>
      <c r="B41" s="196"/>
      <c r="C41" s="196"/>
      <c r="D41" s="196"/>
    </row>
    <row r="42" spans="1:7" x14ac:dyDescent="0.2">
      <c r="B42" s="42"/>
    </row>
  </sheetData>
  <mergeCells count="3">
    <mergeCell ref="A39:D39"/>
    <mergeCell ref="A40:D40"/>
    <mergeCell ref="A41:D41"/>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vt:lpstr>
      <vt:lpstr>Graph 1</vt:lpstr>
      <vt:lpstr>Table 2</vt:lpstr>
      <vt:lpstr>Table 3</vt:lpstr>
      <vt:lpstr>Table 4</vt:lpstr>
      <vt:lpstr>Table 5</vt:lpstr>
      <vt:lpstr>Table 6</vt:lpstr>
      <vt:lpstr>Table 7</vt:lpstr>
      <vt:lpstr>Table 8</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Liliana Pintilia</cp:lastModifiedBy>
  <cp:lastPrinted>2015-08-20T14:04:57Z</cp:lastPrinted>
  <dcterms:created xsi:type="dcterms:W3CDTF">2015-05-11T12:08:00Z</dcterms:created>
  <dcterms:modified xsi:type="dcterms:W3CDTF">2022-09-02T10:18:51Z</dcterms:modified>
</cp:coreProperties>
</file>