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ner_tourpa_2021\Tabele_Lucrare_Comunicat\04.COMUNICAT\trim IV\"/>
    </mc:Choice>
  </mc:AlternateContent>
  <bookViews>
    <workbookView xWindow="32760" yWindow="32760" windowWidth="20760" windowHeight="11340" firstSheet="6" activeTab="9"/>
  </bookViews>
  <sheets>
    <sheet name="Grafic 1 Trim. IV_2021" sheetId="1" r:id="rId1"/>
    <sheet name="Grafic 2 Trim. IV_2021" sheetId="2" r:id="rId2"/>
    <sheet name="Grafic 1_Anul 2021" sheetId="11" r:id="rId3"/>
    <sheet name="Grafic 2_Anul 2021" sheetId="7" r:id="rId4"/>
    <sheet name="Cheltuieli_Trim.IV_2021" sheetId="3" r:id="rId5"/>
    <sheet name="Cheltuieli_ANUL 2021" sheetId="8" r:id="rId6"/>
    <sheet name="Sosiri_org_Trim IV" sheetId="4" r:id="rId7"/>
    <sheet name="Sosiri_trans._Trim IV" sheetId="5" r:id="rId8"/>
    <sheet name="Sosiri_org_ANUL 2021 " sheetId="9" r:id="rId9"/>
    <sheet name="Sosiri_trans._ANUL 2021" sheetId="10" r:id="rId10"/>
  </sheets>
  <calcPr calcId="162913"/>
</workbook>
</file>

<file path=xl/calcChain.xml><?xml version="1.0" encoding="utf-8"?>
<calcChain xmlns="http://schemas.openxmlformats.org/spreadsheetml/2006/main">
  <c r="D9" i="9" l="1"/>
  <c r="E9" i="9"/>
  <c r="F9" i="9"/>
  <c r="G9" i="9"/>
  <c r="D13" i="9"/>
  <c r="E13" i="9"/>
  <c r="F13" i="9"/>
  <c r="G13" i="9"/>
  <c r="C13" i="9" l="1"/>
  <c r="C9" i="9"/>
  <c r="D9" i="8"/>
  <c r="E9" i="8"/>
  <c r="C9" i="8"/>
  <c r="D34" i="8"/>
  <c r="E34" i="8"/>
  <c r="C34" i="8"/>
  <c r="D26" i="8"/>
  <c r="E26" i="8"/>
  <c r="C26" i="8"/>
  <c r="D22" i="8"/>
  <c r="E22" i="8"/>
  <c r="C22" i="8"/>
  <c r="D16" i="8"/>
  <c r="E16" i="8"/>
  <c r="C16" i="8"/>
  <c r="D32" i="8"/>
  <c r="E32" i="8"/>
  <c r="C32" i="8"/>
  <c r="D14" i="8"/>
  <c r="E14" i="8"/>
  <c r="C14" i="8"/>
  <c r="E7" i="8" l="1"/>
  <c r="D7" i="8"/>
  <c r="C7" i="8"/>
  <c r="D34" i="3"/>
  <c r="E34" i="3"/>
  <c r="C34" i="3"/>
  <c r="D32" i="3"/>
  <c r="E32" i="3"/>
  <c r="C32" i="3"/>
  <c r="D26" i="3"/>
  <c r="E26" i="3"/>
  <c r="C26" i="3"/>
  <c r="D22" i="3"/>
  <c r="E22" i="3"/>
  <c r="C22" i="3"/>
  <c r="D16" i="3"/>
  <c r="E16" i="3"/>
  <c r="C16" i="3"/>
  <c r="D14" i="3"/>
  <c r="E14" i="3"/>
  <c r="C14" i="3"/>
  <c r="D9" i="3"/>
  <c r="E9" i="3"/>
  <c r="C9" i="3"/>
</calcChain>
</file>

<file path=xl/sharedStrings.xml><?xml version="1.0" encoding="utf-8"?>
<sst xmlns="http://schemas.openxmlformats.org/spreadsheetml/2006/main" count="275" uniqueCount="89">
  <si>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</si>
  <si>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</si>
  <si>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</si>
  <si>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</si>
  <si>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</si>
  <si>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</si>
  <si>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</si>
  <si>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</si>
  <si>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</si>
  <si>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sursă foro: https://www.rri.ro</t>
  </si>
  <si>
    <t>TOTAL</t>
  </si>
  <si>
    <t xml:space="preserve"> - Cazare cu mic dejun</t>
  </si>
  <si>
    <t xml:space="preserve"> - Cazare cu demipensiune</t>
  </si>
  <si>
    <t xml:space="preserve"> - Cazare all inclusive</t>
  </si>
  <si>
    <t xml:space="preserve"> - Numai pentru cazare</t>
  </si>
  <si>
    <t>Cheltuieli cazare</t>
  </si>
  <si>
    <t xml:space="preserve"> - Cheltuieli pentru restaurante, baruri</t>
  </si>
  <si>
    <t>Cheltuieli pentru restaurante, baruri</t>
  </si>
  <si>
    <t xml:space="preserve"> - Cheltuieli pentru transportul naval</t>
  </si>
  <si>
    <t>Cheltuieli pentru transport</t>
  </si>
  <si>
    <t>Cheltuieli pentru recreere</t>
  </si>
  <si>
    <t xml:space="preserve"> - Alte cheltuieli</t>
  </si>
  <si>
    <t>Alte cheltuieli</t>
  </si>
  <si>
    <t>Afaceri</t>
  </si>
  <si>
    <t>Total</t>
  </si>
  <si>
    <t>Total nerezidenți</t>
  </si>
  <si>
    <t>Total nerezidenti</t>
  </si>
  <si>
    <r>
      <rPr>
        <b/>
        <sz val="10"/>
        <rFont val="Arial"/>
        <family val="2"/>
      </rPr>
      <t>sursă foto</t>
    </r>
    <r>
      <rPr>
        <sz val="10"/>
        <rFont val="Arial"/>
        <family val="2"/>
      </rPr>
      <t>: https://pe-harta.ro/</t>
    </r>
  </si>
  <si>
    <t>Călătorii în scop particular</t>
  </si>
  <si>
    <t>Călătorii pentru afaceri</t>
  </si>
  <si>
    <t>Particular</t>
  </si>
  <si>
    <t>Cheltuieli pentru cumpărături</t>
  </si>
  <si>
    <t>Cheltuieli pentru sanatate</t>
  </si>
  <si>
    <t xml:space="preserve"> - Cheltuieli pentru transportul aerian</t>
  </si>
  <si>
    <t xml:space="preserve"> - Cheltuieli pentru cumpararea de cadouri, suveniruri</t>
  </si>
  <si>
    <t xml:space="preserve"> - Cheltuieli pentru spectacole, filme, teatru</t>
  </si>
  <si>
    <t xml:space="preserve"> - Cheltuieli pentru practicare sporturi</t>
  </si>
  <si>
    <t xml:space="preserve"> - Cheltuieli pentru transp feroviar în interiorul țării</t>
  </si>
  <si>
    <t xml:space="preserve"> - Cheltuieli pentru transp rutier în interiorul țării</t>
  </si>
  <si>
    <t xml:space="preserve"> - Cheltuieli pentru închirierea de autoturisme</t>
  </si>
  <si>
    <t xml:space="preserve"> - Cheltuieli pentru cumpărarea alimentelor, bauturilor</t>
  </si>
  <si>
    <t xml:space="preserve"> - Cheltuieli pentru îmbrăcăminte, încălțăminte</t>
  </si>
  <si>
    <t xml:space="preserve"> - Cheltuieli pentru bilete de intrare în muzee, obiective turistice, grădini zoologice/botanice</t>
  </si>
  <si>
    <t xml:space="preserve"> - Cheltuieli pentru acces în parcuri de distracții, târguri, cazinouri, săli de jocuri mecanice</t>
  </si>
  <si>
    <t xml:space="preserve"> - Cheltuieli pentru închirierea de echipamente sportive și de agrement</t>
  </si>
  <si>
    <t xml:space="preserve"> - Cheltuieli pentru sanatate și îngrijiri medicale</t>
  </si>
  <si>
    <t xml:space="preserve"> - Cheltuieli pentru servicii de cosmetică, coafor, frizerie și alte servicii de înfrumusețare</t>
  </si>
  <si>
    <t>Organizatorul călătoriei și motivul călătoriei</t>
  </si>
  <si>
    <t>Pe cont propriu</t>
  </si>
  <si>
    <t>Altele (sindicat)</t>
  </si>
  <si>
    <t>Atât agenția de turism cât și pe cont propriu</t>
  </si>
  <si>
    <t>Avion</t>
  </si>
  <si>
    <t>Autoturism propiru</t>
  </si>
  <si>
    <t>Tren</t>
  </si>
  <si>
    <t>Croaziere</t>
  </si>
  <si>
    <t>Alte mijloace</t>
  </si>
  <si>
    <t>Agenția de turism</t>
  </si>
  <si>
    <t>lei</t>
  </si>
  <si>
    <t>Mijlocul de transport și motivul călătoriei</t>
  </si>
  <si>
    <t>%</t>
  </si>
  <si>
    <t xml:space="preserve">  - Afaceri</t>
  </si>
  <si>
    <t xml:space="preserve">  - Congrese, conferințe, cursuri</t>
  </si>
  <si>
    <t xml:space="preserve">  - Participări târguri, expoziții</t>
  </si>
  <si>
    <t xml:space="preserve">  -  Vacanță</t>
  </si>
  <si>
    <t xml:space="preserve">  -  Cumpărături</t>
  </si>
  <si>
    <t xml:space="preserve">  -  Evenimente culturale, sportive</t>
  </si>
  <si>
    <t xml:space="preserve">  -  Vizitarea prietenilor și rudelor</t>
  </si>
  <si>
    <t xml:space="preserve">  -  Tratament medical</t>
  </si>
  <si>
    <t xml:space="preserve">  -  Religie/pelerinaj</t>
  </si>
  <si>
    <t xml:space="preserve">  -  Tranzit</t>
  </si>
  <si>
    <t xml:space="preserve">  -  Alte activități</t>
  </si>
  <si>
    <t>număr turiști</t>
  </si>
  <si>
    <t>Autocar, 
autobuz</t>
  </si>
  <si>
    <t xml:space="preserve">Ponderea grupelor de cheltuieli în totalul cheltuielilor pentru călătorii de afaceri şi în totalul cheltuielilor </t>
  </si>
  <si>
    <t xml:space="preserve">Ponderea grupelor de cheltuieli pentru călătorii de afaceri şi călătorii particulare, în total grupă cheltuieli, </t>
  </si>
  <si>
    <t>Corelaţiile din interiorul tabelelor referitoare la cheltuielile turiștilor străini pot diferi ca urmare a rotunjirilor aplicate.</t>
  </si>
  <si>
    <t>ANUL 2021</t>
  </si>
  <si>
    <t>pentru călătorii în scop particular, pentru ANUL 2021</t>
  </si>
  <si>
    <t>pentru ANUL 2021</t>
  </si>
  <si>
    <t>Cheltuieli ale turiștilor nerezidenți, în ANUL 2021</t>
  </si>
  <si>
    <t>Numărul turiștilor nerezidenți, după organizatorul călătoriei și motivul călătoriei, pentru ANUL 2021</t>
  </si>
  <si>
    <t>Numărul turiștilor nerezidenți, pe țări de rezidență, după principalul mijloc de transport utilizat, pentru ANUL 2021</t>
  </si>
  <si>
    <t>TRIMESTRUL IV 2021</t>
  </si>
  <si>
    <t>Numărul turiștilor nerezidenți, pe țări de rezidență, după principalul mijloc de transport utilizat, în TRIMESTRUL IV 2021</t>
  </si>
  <si>
    <t>Numărul turiștilor nerezidenți, după organizatorul călătoriei și motivul călătoriei, în TRIMESTRUL IV 2021</t>
  </si>
  <si>
    <t>Cheltuieli ale turiștilor nerezidenți, în TRIMESTRUL IV 2021</t>
  </si>
  <si>
    <t>pentru TRIMESTRUL IV 2021</t>
  </si>
  <si>
    <t>pentru călătorii în scop particular, pentru TRIMESTRUL IV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</si>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</sst>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17" borderId="0" applyNumberFormat="0" applyBorder="0" applyAlignment="0" applyProtection="0"/>
    <xf numFmtId="0" fontId="5" fillId="9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10" borderId="0" applyNumberFormat="0" applyBorder="0" applyAlignment="0" applyProtection="0"/>
    <xf numFmtId="0" fontId="25" fillId="0" borderId="0"/>
    <xf numFmtId="0" fontId="1" fillId="5" borderId="7" applyNumberFormat="0" applyFont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54">
    <xf numFmtId="0" fontId="0" fillId="0" borderId="0" xfId="0"/>
    <xf numFmtId="0" fontId="20" fillId="0" borderId="0" xfId="0" applyFont="1"/>
    <xf numFmtId="164" fontId="0" fillId="0" borderId="0" xfId="0" applyNumberFormat="1"/>
    <xf numFmtId="164" fontId="0" fillId="0" borderId="10" xfId="0" applyNumberFormat="1" applyBorder="1"/>
    <xf numFmtId="164" fontId="0" fillId="0" borderId="11" xfId="0" applyNumberFormat="1" applyBorder="1"/>
    <xf numFmtId="0" fontId="21" fillId="19" borderId="13" xfId="0" applyFont="1" applyFill="1" applyBorder="1"/>
    <xf numFmtId="0" fontId="0" fillId="0" borderId="0" xfId="0" applyAlignment="1">
      <alignment vertical="center"/>
    </xf>
    <xf numFmtId="164" fontId="0" fillId="0" borderId="12" xfId="0" applyNumberFormat="1" applyBorder="1"/>
    <xf numFmtId="164" fontId="0" fillId="0" borderId="14" xfId="0" applyNumberFormat="1" applyBorder="1"/>
    <xf numFmtId="0" fontId="22" fillId="0" borderId="0" xfId="0" applyFont="1" applyAlignment="1">
      <alignment vertical="center"/>
    </xf>
    <xf numFmtId="3" fontId="21" fillId="0" borderId="0" xfId="0" applyNumberFormat="1" applyFont="1"/>
    <xf numFmtId="0" fontId="24" fillId="0" borderId="0" xfId="0" applyFont="1"/>
    <xf numFmtId="0" fontId="21" fillId="0" borderId="0" xfId="0" applyFont="1"/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7" fillId="0" borderId="0" xfId="37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19" borderId="12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 wrapText="1"/>
    </xf>
    <xf numFmtId="0" fontId="21" fillId="19" borderId="16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 wrapText="1"/>
    </xf>
    <xf numFmtId="0" fontId="21" fillId="19" borderId="17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vertical="center"/>
    </xf>
    <xf numFmtId="0" fontId="21" fillId="20" borderId="23" xfId="0" applyFont="1" applyFill="1" applyBorder="1" applyAlignment="1">
      <alignment horizontal="left" vertical="center"/>
    </xf>
    <xf numFmtId="0" fontId="21" fillId="20" borderId="24" xfId="0" applyFont="1" applyFill="1" applyBorder="1" applyAlignment="1">
      <alignment horizontal="left" vertical="center"/>
    </xf>
    <xf numFmtId="0" fontId="21" fillId="20" borderId="17" xfId="0" applyFont="1" applyFill="1" applyBorder="1" applyAlignment="1">
      <alignment vertical="center"/>
    </xf>
    <xf numFmtId="0" fontId="21" fillId="20" borderId="15" xfId="0" applyFont="1" applyFill="1" applyBorder="1" applyAlignment="1">
      <alignment horizontal="left" vertical="center"/>
    </xf>
    <xf numFmtId="0" fontId="21" fillId="20" borderId="25" xfId="0" applyFont="1" applyFill="1" applyBorder="1" applyAlignment="1">
      <alignment horizontal="left" vertical="center"/>
    </xf>
    <xf numFmtId="0" fontId="21" fillId="20" borderId="25" xfId="0" applyFont="1" applyFill="1" applyBorder="1" applyAlignment="1">
      <alignment vertical="center"/>
    </xf>
    <xf numFmtId="0" fontId="21" fillId="20" borderId="10" xfId="0" applyFont="1" applyFill="1" applyBorder="1" applyAlignment="1">
      <alignment vertical="center"/>
    </xf>
    <xf numFmtId="0" fontId="1" fillId="0" borderId="27" xfId="0" applyFont="1" applyBorder="1"/>
    <xf numFmtId="0" fontId="20" fillId="0" borderId="33" xfId="0" applyFont="1" applyBorder="1"/>
    <xf numFmtId="0" fontId="21" fillId="18" borderId="32" xfId="0" applyFont="1" applyFill="1" applyBorder="1"/>
    <xf numFmtId="0" fontId="20" fillId="0" borderId="32" xfId="0" applyFont="1" applyBorder="1"/>
    <xf numFmtId="0" fontId="20" fillId="0" borderId="34" xfId="0" applyFont="1" applyBorder="1"/>
    <xf numFmtId="0" fontId="1" fillId="0" borderId="33" xfId="0" applyFont="1" applyBorder="1"/>
    <xf numFmtId="3" fontId="21" fillId="18" borderId="32" xfId="0" applyNumberFormat="1" applyFont="1" applyFill="1" applyBorder="1"/>
    <xf numFmtId="3" fontId="1" fillId="0" borderId="32" xfId="0" applyNumberFormat="1" applyFont="1" applyBorder="1"/>
    <xf numFmtId="3" fontId="1" fillId="0" borderId="34" xfId="0" applyNumberFormat="1" applyFont="1" applyBorder="1"/>
    <xf numFmtId="0" fontId="24" fillId="0" borderId="32" xfId="0" applyFont="1" applyBorder="1"/>
    <xf numFmtId="0" fontId="24" fillId="0" borderId="32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0" fontId="21" fillId="18" borderId="13" xfId="0" applyFont="1" applyFill="1" applyBorder="1"/>
    <xf numFmtId="0" fontId="21" fillId="18" borderId="15" xfId="0" applyFont="1" applyFill="1" applyBorder="1"/>
    <xf numFmtId="0" fontId="21" fillId="18" borderId="12" xfId="0" applyFont="1" applyFill="1" applyBorder="1"/>
    <xf numFmtId="0" fontId="20" fillId="19" borderId="16" xfId="0" applyFont="1" applyFill="1" applyBorder="1" applyAlignment="1">
      <alignment vertical="center"/>
    </xf>
    <xf numFmtId="0" fontId="21" fillId="19" borderId="35" xfId="0" applyFont="1" applyFill="1" applyBorder="1" applyAlignment="1">
      <alignment horizontal="center" vertical="center"/>
    </xf>
    <xf numFmtId="0" fontId="21" fillId="22" borderId="12" xfId="0" applyFont="1" applyFill="1" applyBorder="1"/>
    <xf numFmtId="3" fontId="21" fillId="22" borderId="12" xfId="0" applyNumberFormat="1" applyFont="1" applyFill="1" applyBorder="1"/>
    <xf numFmtId="0" fontId="23" fillId="19" borderId="16" xfId="0" applyFont="1" applyFill="1" applyBorder="1" applyAlignment="1">
      <alignment vertical="center"/>
    </xf>
    <xf numFmtId="0" fontId="23" fillId="19" borderId="35" xfId="0" applyFont="1" applyFill="1" applyBorder="1" applyAlignment="1">
      <alignment horizontal="center" vertical="center"/>
    </xf>
    <xf numFmtId="0" fontId="23" fillId="19" borderId="38" xfId="0" applyFont="1" applyFill="1" applyBorder="1" applyAlignment="1">
      <alignment horizontal="center" vertical="center"/>
    </xf>
    <xf numFmtId="0" fontId="23" fillId="19" borderId="36" xfId="0" applyFont="1" applyFill="1" applyBorder="1" applyAlignment="1">
      <alignment horizontal="center" vertical="center" wrapText="1"/>
    </xf>
    <xf numFmtId="0" fontId="23" fillId="21" borderId="12" xfId="0" applyFont="1" applyFill="1" applyBorder="1"/>
    <xf numFmtId="0" fontId="21" fillId="19" borderId="16" xfId="0" applyFont="1" applyFill="1" applyBorder="1" applyAlignment="1">
      <alignment vertical="center"/>
    </xf>
    <xf numFmtId="0" fontId="21" fillId="19" borderId="38" xfId="0" applyFont="1" applyFill="1" applyBorder="1" applyAlignment="1">
      <alignment horizontal="center" vertical="center"/>
    </xf>
    <xf numFmtId="0" fontId="21" fillId="19" borderId="38" xfId="0" applyFont="1" applyFill="1" applyBorder="1" applyAlignment="1">
      <alignment horizontal="center" vertical="center" wrapText="1"/>
    </xf>
    <xf numFmtId="0" fontId="21" fillId="19" borderId="36" xfId="0" applyFont="1" applyFill="1" applyBorder="1" applyAlignment="1">
      <alignment horizontal="center" vertical="center" wrapText="1"/>
    </xf>
    <xf numFmtId="0" fontId="21" fillId="21" borderId="12" xfId="0" applyFont="1" applyFill="1" applyBorder="1"/>
    <xf numFmtId="0" fontId="21" fillId="20" borderId="0" xfId="0" applyFont="1" applyFill="1" applyAlignment="1">
      <alignment horizontal="center"/>
    </xf>
    <xf numFmtId="0" fontId="21" fillId="20" borderId="0" xfId="0" applyFont="1" applyFill="1" applyBorder="1" applyAlignment="1">
      <alignment horizontal="center" vertical="center"/>
    </xf>
    <xf numFmtId="0" fontId="24" fillId="0" borderId="39" xfId="0" applyFont="1" applyBorder="1"/>
    <xf numFmtId="0" fontId="23" fillId="18" borderId="12" xfId="0" applyFont="1" applyFill="1" applyBorder="1"/>
    <xf numFmtId="0" fontId="24" fillId="0" borderId="41" xfId="0" applyFont="1" applyBorder="1"/>
    <xf numFmtId="0" fontId="24" fillId="0" borderId="39" xfId="0" applyFont="1" applyBorder="1" applyAlignment="1">
      <alignment horizontal="left"/>
    </xf>
    <xf numFmtId="0" fontId="23" fillId="20" borderId="0" xfId="0" applyFont="1" applyFill="1" applyAlignment="1">
      <alignment horizontal="center"/>
    </xf>
    <xf numFmtId="0" fontId="1" fillId="0" borderId="32" xfId="0" applyFont="1" applyBorder="1"/>
    <xf numFmtId="0" fontId="21" fillId="20" borderId="13" xfId="0" applyFont="1" applyFill="1" applyBorder="1"/>
    <xf numFmtId="0" fontId="20" fillId="20" borderId="19" xfId="0" applyFont="1" applyFill="1" applyBorder="1"/>
    <xf numFmtId="0" fontId="20" fillId="20" borderId="11" xfId="0" applyFont="1" applyFill="1" applyBorder="1"/>
    <xf numFmtId="0" fontId="21" fillId="20" borderId="24" xfId="0" applyFont="1" applyFill="1" applyBorder="1" applyAlignment="1">
      <alignment vertical="center"/>
    </xf>
    <xf numFmtId="0" fontId="20" fillId="20" borderId="13" xfId="0" applyFont="1" applyFill="1" applyBorder="1"/>
    <xf numFmtId="0" fontId="0" fillId="20" borderId="19" xfId="0" applyFill="1" applyBorder="1"/>
    <xf numFmtId="0" fontId="0" fillId="20" borderId="11" xfId="0" applyFill="1" applyBorder="1"/>
    <xf numFmtId="0" fontId="21" fillId="20" borderId="13" xfId="0" applyFont="1" applyFill="1" applyBorder="1" applyAlignment="1"/>
    <xf numFmtId="1" fontId="21" fillId="21" borderId="37" xfId="0" applyNumberFormat="1" applyFont="1" applyFill="1" applyBorder="1"/>
    <xf numFmtId="1" fontId="21" fillId="21" borderId="21" xfId="0" applyNumberFormat="1" applyFont="1" applyFill="1" applyBorder="1" applyAlignment="1">
      <alignment horizontal="right"/>
    </xf>
    <xf numFmtId="1" fontId="21" fillId="21" borderId="22" xfId="0" applyNumberFormat="1" applyFont="1" applyFill="1" applyBorder="1" applyAlignment="1">
      <alignment horizontal="right"/>
    </xf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right"/>
    </xf>
    <xf numFmtId="1" fontId="20" fillId="0" borderId="27" xfId="0" applyNumberFormat="1" applyFont="1" applyBorder="1" applyAlignment="1">
      <alignment horizontal="right"/>
    </xf>
    <xf numFmtId="1" fontId="20" fillId="0" borderId="40" xfId="0" applyNumberFormat="1" applyFont="1" applyBorder="1"/>
    <xf numFmtId="1" fontId="20" fillId="0" borderId="18" xfId="0" applyNumberFormat="1" applyFont="1" applyBorder="1" applyAlignment="1">
      <alignment horizontal="right"/>
    </xf>
    <xf numFmtId="1" fontId="20" fillId="0" borderId="26" xfId="0" applyNumberFormat="1" applyFont="1" applyBorder="1" applyAlignment="1">
      <alignment horizontal="right"/>
    </xf>
    <xf numFmtId="1" fontId="20" fillId="0" borderId="30" xfId="0" applyNumberFormat="1" applyFont="1" applyBorder="1"/>
    <xf numFmtId="1" fontId="20" fillId="0" borderId="42" xfId="0" applyNumberFormat="1" applyFont="1" applyBorder="1"/>
    <xf numFmtId="1" fontId="1" fillId="0" borderId="18" xfId="0" applyNumberFormat="1" applyFont="1" applyBorder="1" applyAlignment="1">
      <alignment horizontal="right"/>
    </xf>
    <xf numFmtId="1" fontId="1" fillId="0" borderId="26" xfId="0" applyNumberFormat="1" applyFont="1" applyBorder="1" applyAlignment="1">
      <alignment horizontal="right"/>
    </xf>
    <xf numFmtId="1" fontId="20" fillId="0" borderId="31" xfId="0" applyNumberFormat="1" applyFont="1" applyBorder="1"/>
    <xf numFmtId="1" fontId="20" fillId="0" borderId="28" xfId="0" applyNumberFormat="1" applyFont="1" applyBorder="1" applyAlignment="1">
      <alignment horizontal="right"/>
    </xf>
    <xf numFmtId="1" fontId="20" fillId="0" borderId="29" xfId="0" applyNumberFormat="1" applyFont="1" applyBorder="1" applyAlignment="1">
      <alignment horizontal="right"/>
    </xf>
    <xf numFmtId="1" fontId="23" fillId="21" borderId="37" xfId="0" applyNumberFormat="1" applyFont="1" applyFill="1" applyBorder="1"/>
    <xf numFmtId="1" fontId="23" fillId="21" borderId="21" xfId="0" applyNumberFormat="1" applyFont="1" applyFill="1" applyBorder="1" applyAlignment="1">
      <alignment horizontal="right"/>
    </xf>
    <xf numFmtId="1" fontId="23" fillId="21" borderId="22" xfId="0" applyNumberFormat="1" applyFont="1" applyFill="1" applyBorder="1" applyAlignment="1">
      <alignment horizontal="right"/>
    </xf>
    <xf numFmtId="1" fontId="24" fillId="0" borderId="0" xfId="0" applyNumberFormat="1" applyFont="1" applyBorder="1"/>
    <xf numFmtId="1" fontId="24" fillId="0" borderId="0" xfId="0" applyNumberFormat="1" applyFont="1" applyBorder="1" applyAlignment="1">
      <alignment horizontal="right"/>
    </xf>
    <xf numFmtId="1" fontId="24" fillId="0" borderId="27" xfId="0" applyNumberFormat="1" applyFont="1" applyBorder="1" applyAlignment="1">
      <alignment horizontal="right"/>
    </xf>
    <xf numFmtId="1" fontId="24" fillId="0" borderId="40" xfId="0" applyNumberFormat="1" applyFont="1" applyBorder="1"/>
    <xf numFmtId="1" fontId="24" fillId="0" borderId="18" xfId="0" applyNumberFormat="1" applyFont="1" applyBorder="1" applyAlignment="1">
      <alignment horizontal="right"/>
    </xf>
    <xf numFmtId="1" fontId="24" fillId="0" borderId="26" xfId="0" applyNumberFormat="1" applyFont="1" applyBorder="1" applyAlignment="1">
      <alignment horizontal="right"/>
    </xf>
    <xf numFmtId="1" fontId="24" fillId="0" borderId="30" xfId="0" applyNumberFormat="1" applyFont="1" applyBorder="1"/>
    <xf numFmtId="1" fontId="24" fillId="0" borderId="42" xfId="0" applyNumberFormat="1" applyFont="1" applyBorder="1"/>
    <xf numFmtId="1" fontId="24" fillId="0" borderId="31" xfId="0" applyNumberFormat="1" applyFont="1" applyBorder="1"/>
    <xf numFmtId="1" fontId="24" fillId="0" borderId="28" xfId="0" applyNumberFormat="1" applyFont="1" applyBorder="1" applyAlignment="1">
      <alignment horizontal="right"/>
    </xf>
    <xf numFmtId="1" fontId="24" fillId="0" borderId="29" xfId="0" applyNumberFormat="1" applyFont="1" applyBorder="1" applyAlignment="1">
      <alignment horizontal="right"/>
    </xf>
    <xf numFmtId="1" fontId="23" fillId="21" borderId="21" xfId="0" applyNumberFormat="1" applyFont="1" applyFill="1" applyBorder="1"/>
    <xf numFmtId="1" fontId="23" fillId="21" borderId="22" xfId="0" applyNumberFormat="1" applyFont="1" applyFill="1" applyBorder="1"/>
    <xf numFmtId="1" fontId="24" fillId="0" borderId="27" xfId="0" applyNumberFormat="1" applyFont="1" applyBorder="1"/>
    <xf numFmtId="1" fontId="24" fillId="0" borderId="18" xfId="0" applyNumberFormat="1" applyFont="1" applyBorder="1"/>
    <xf numFmtId="1" fontId="24" fillId="0" borderId="28" xfId="0" applyNumberFormat="1" applyFont="1" applyBorder="1"/>
    <xf numFmtId="1" fontId="23" fillId="21" borderId="37" xfId="0" applyNumberFormat="1" applyFont="1" applyFill="1" applyBorder="1" applyAlignment="1">
      <alignment horizontal="right"/>
    </xf>
    <xf numFmtId="1" fontId="24" fillId="0" borderId="40" xfId="0" applyNumberFormat="1" applyFont="1" applyBorder="1" applyAlignment="1">
      <alignment horizontal="right"/>
    </xf>
    <xf numFmtId="1" fontId="24" fillId="0" borderId="30" xfId="0" applyNumberFormat="1" applyFont="1" applyBorder="1" applyAlignment="1">
      <alignment horizontal="right"/>
    </xf>
    <xf numFmtId="1" fontId="24" fillId="0" borderId="42" xfId="0" applyNumberFormat="1" applyFont="1" applyBorder="1" applyAlignment="1">
      <alignment horizontal="right"/>
    </xf>
    <xf numFmtId="1" fontId="24" fillId="0" borderId="31" xfId="0" applyNumberFormat="1" applyFont="1" applyBorder="1" applyAlignment="1">
      <alignment horizontal="right"/>
    </xf>
    <xf numFmtId="3" fontId="21" fillId="22" borderId="11" xfId="0" applyNumberFormat="1" applyFont="1" applyFill="1" applyBorder="1"/>
    <xf numFmtId="3" fontId="21" fillId="18" borderId="43" xfId="0" applyNumberFormat="1" applyFont="1" applyFill="1" applyBorder="1"/>
    <xf numFmtId="3" fontId="1" fillId="0" borderId="43" xfId="0" applyNumberFormat="1" applyFont="1" applyBorder="1"/>
    <xf numFmtId="3" fontId="0" fillId="0" borderId="44" xfId="0" applyNumberFormat="1" applyBorder="1"/>
    <xf numFmtId="3" fontId="1" fillId="0" borderId="45" xfId="0" applyNumberFormat="1" applyFont="1" applyBorder="1"/>
    <xf numFmtId="0" fontId="21" fillId="19" borderId="46" xfId="0" applyFont="1" applyFill="1" applyBorder="1" applyAlignment="1">
      <alignment horizontal="center" vertical="center"/>
    </xf>
    <xf numFmtId="3" fontId="21" fillId="22" borderId="20" xfId="0" applyNumberFormat="1" applyFont="1" applyFill="1" applyBorder="1"/>
    <xf numFmtId="0" fontId="1" fillId="0" borderId="47" xfId="0" applyFont="1" applyBorder="1"/>
    <xf numFmtId="3" fontId="21" fillId="18" borderId="48" xfId="0" applyNumberFormat="1" applyFont="1" applyFill="1" applyBorder="1"/>
    <xf numFmtId="3" fontId="1" fillId="0" borderId="48" xfId="0" applyNumberFormat="1" applyFont="1" applyBorder="1"/>
    <xf numFmtId="3" fontId="1" fillId="0" borderId="49" xfId="0" applyNumberFormat="1" applyFont="1" applyBorder="1"/>
    <xf numFmtId="1" fontId="1" fillId="0" borderId="30" xfId="0" applyNumberFormat="1" applyFont="1" applyBorder="1" applyAlignment="1">
      <alignment horizontal="right"/>
    </xf>
    <xf numFmtId="1" fontId="23" fillId="18" borderId="20" xfId="0" applyNumberFormat="1" applyFont="1" applyFill="1" applyBorder="1"/>
    <xf numFmtId="1" fontId="23" fillId="18" borderId="19" xfId="0" applyNumberFormat="1" applyFont="1" applyFill="1" applyBorder="1"/>
    <xf numFmtId="1" fontId="23" fillId="18" borderId="22" xfId="0" applyNumberFormat="1" applyFont="1" applyFill="1" applyBorder="1"/>
    <xf numFmtId="1" fontId="23" fillId="18" borderId="50" xfId="0" applyNumberFormat="1" applyFont="1" applyFill="1" applyBorder="1"/>
    <xf numFmtId="1" fontId="23" fillId="18" borderId="21" xfId="0" applyNumberFormat="1" applyFont="1" applyFill="1" applyBorder="1"/>
    <xf numFmtId="1" fontId="23" fillId="18" borderId="19" xfId="0" applyNumberFormat="1" applyFont="1" applyFill="1" applyBorder="1" applyAlignment="1">
      <alignment horizontal="right"/>
    </xf>
    <xf numFmtId="1" fontId="23" fillId="18" borderId="22" xfId="0" applyNumberFormat="1" applyFont="1" applyFill="1" applyBorder="1" applyAlignment="1">
      <alignment horizontal="right"/>
    </xf>
    <xf numFmtId="1" fontId="23" fillId="18" borderId="21" xfId="0" applyNumberFormat="1" applyFont="1" applyFill="1" applyBorder="1" applyAlignment="1">
      <alignment horizontal="right"/>
    </xf>
    <xf numFmtId="1" fontId="23" fillId="18" borderId="50" xfId="0" applyNumberFormat="1" applyFont="1" applyFill="1" applyBorder="1" applyAlignment="1">
      <alignment horizontal="right"/>
    </xf>
    <xf numFmtId="0" fontId="21" fillId="20" borderId="23" xfId="0" applyFont="1" applyFill="1" applyBorder="1" applyAlignment="1">
      <alignment horizontal="left"/>
    </xf>
    <xf numFmtId="0" fontId="21" fillId="20" borderId="24" xfId="0" applyFont="1" applyFill="1" applyBorder="1" applyAlignment="1">
      <alignment horizontal="left"/>
    </xf>
    <xf numFmtId="0" fontId="21" fillId="20" borderId="17" xfId="0" applyFont="1" applyFill="1" applyBorder="1" applyAlignment="1">
      <alignment horizontal="left"/>
    </xf>
    <xf numFmtId="0" fontId="21" fillId="20" borderId="15" xfId="0" applyFont="1" applyFill="1" applyBorder="1" applyAlignment="1">
      <alignment horizontal="left"/>
    </xf>
    <xf numFmtId="0" fontId="21" fillId="20" borderId="25" xfId="0" applyFont="1" applyFill="1" applyBorder="1" applyAlignment="1">
      <alignment horizontal="left"/>
    </xf>
    <xf numFmtId="0" fontId="21" fillId="20" borderId="10" xfId="0" applyFont="1" applyFill="1" applyBorder="1" applyAlignment="1">
      <alignment horizontal="left"/>
    </xf>
    <xf numFmtId="0" fontId="21" fillId="23" borderId="20" xfId="0" applyFont="1" applyFill="1" applyBorder="1" applyAlignment="1">
      <alignment horizontal="left" vertical="center"/>
    </xf>
    <xf numFmtId="0" fontId="21" fillId="23" borderId="21" xfId="0" applyFont="1" applyFill="1" applyBorder="1" applyAlignment="1">
      <alignment horizontal="left" vertical="center"/>
    </xf>
    <xf numFmtId="0" fontId="21" fillId="23" borderId="22" xfId="0" applyFont="1" applyFill="1" applyBorder="1" applyAlignment="1">
      <alignment horizontal="left" vertical="center"/>
    </xf>
    <xf numFmtId="0" fontId="26" fillId="22" borderId="13" xfId="0" applyFont="1" applyFill="1" applyBorder="1" applyAlignment="1">
      <alignment horizontal="left" vertical="center" wrapText="1"/>
    </xf>
    <xf numFmtId="0" fontId="26" fillId="22" borderId="19" xfId="0" applyFont="1" applyFill="1" applyBorder="1" applyAlignment="1">
      <alignment horizontal="left" vertical="center" wrapText="1"/>
    </xf>
    <xf numFmtId="0" fontId="26" fillId="22" borderId="11" xfId="0" applyFont="1" applyFill="1" applyBorder="1" applyAlignment="1">
      <alignment horizontal="lef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9" xfId="0" applyFont="1" applyFill="1" applyBorder="1" applyAlignment="1">
      <alignment horizontal="left" vertical="center" wrapText="1"/>
    </xf>
    <xf numFmtId="0" fontId="26" fillId="21" borderId="11" xfId="0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54437591776798822"/>
          <c:y val="6.55737704918032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646097440002653"/>
          <c:y val="6.7262867894286593E-2"/>
          <c:w val="0.65264033856233084"/>
          <c:h val="0.771520168383718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'Grafic 1 Trim. IV_2021'!$B$9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20106253231704E-2"/>
                  <c:y val="1.1349730253607365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42,2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39-416C-A5E0-0374D69E1D1F}"/>
                </c:ext>
              </c:extLst>
            </c:dLbl>
            <c:dLbl>
              <c:idx val="1"/>
              <c:layout>
                <c:manualLayout>
                  <c:x val="-1.6120400228547664E-3"/>
                  <c:y val="8.652404978696204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15,6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39-416C-A5E0-0374D69E1D1F}"/>
                </c:ext>
              </c:extLst>
            </c:dLbl>
            <c:dLbl>
              <c:idx val="2"/>
              <c:layout>
                <c:manualLayout>
                  <c:x val="6.1360939876771228E-3"/>
                  <c:y val="1.2718220048167448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39-416C-A5E0-0374D69E1D1F}"/>
                </c:ext>
              </c:extLst>
            </c:dLbl>
            <c:dLbl>
              <c:idx val="3"/>
              <c:layout>
                <c:manualLayout>
                  <c:x val="-8.9549403682450226E-5"/>
                  <c:y val="1.9902028886642671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639-416C-A5E0-0374D69E1D1F}"/>
                </c:ext>
              </c:extLst>
            </c:dLbl>
            <c:dLbl>
              <c:idx val="4"/>
              <c:layout>
                <c:manualLayout>
                  <c:x val="-4.2290937825948762E-17"/>
                  <c:y val="-4.206098843322857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11,8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639-416C-A5E0-0374D69E1D1F}"/>
                </c:ext>
              </c:extLst>
            </c:dLbl>
            <c:dLbl>
              <c:idx val="5"/>
              <c:layout>
                <c:manualLayout>
                  <c:x val="4.61361014994233E-3"/>
                  <c:y val="-8.412197686645655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639-416C-A5E0-0374D69E1D1F}"/>
                </c:ext>
              </c:extLst>
            </c:dLbl>
            <c:dLbl>
              <c:idx val="6"/>
              <c:layout>
                <c:manualLayout>
                  <c:x val="3.0069031168602454E-2"/>
                  <c:y val="1.9943555222701172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762392035797284E-2"/>
                      <c:h val="5.2397630624040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IV_2021'!$C$7:$I$7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IV_2021'!$C$9:$I$9</c:f>
              <c:numCache>
                <c:formatCode>0.0</c:formatCode>
                <c:ptCount val="7"/>
                <c:pt idx="0">
                  <c:v>42.197606397918527</c:v>
                </c:pt>
                <c:pt idx="1">
                  <c:v>15.638782408233103</c:v>
                </c:pt>
                <c:pt idx="2">
                  <c:v>4.4000000000000004</c:v>
                </c:pt>
                <c:pt idx="3">
                  <c:v>16.57062434129038</c:v>
                </c:pt>
                <c:pt idx="4">
                  <c:v>11.768189481951545</c:v>
                </c:pt>
                <c:pt idx="5">
                  <c:v>6.3659129004546013</c:v>
                </c:pt>
                <c:pt idx="6">
                  <c:v>3.0028562351851633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39-416C-A5E0-0374D69E1D1F}"/>
            </c:ext>
          </c:extLst>
        </c:ser>
        <c:ser>
          <c:idx val="0"/>
          <c:order val="1"/>
          <c:tx>
            <c:strRef>
              <c:f>'Grafic 1 Trim. IV_2021'!$B$8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616724029542258E-3"/>
                  <c:y val="-1.4086987145624359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46,1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39-416C-A5E0-0374D69E1D1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17,9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39-416C-A5E0-0374D69E1D1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39-416C-A5E0-0374D69E1D1F}"/>
                </c:ext>
              </c:extLst>
            </c:dLbl>
            <c:dLbl>
              <c:idx val="3"/>
              <c:layout>
                <c:manualLayout>
                  <c:x val="-1.1302220192034424E-3"/>
                  <c:y val="-6.2892296941487701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18,9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39-416C-A5E0-0374D69E1D1F}"/>
                </c:ext>
              </c:extLst>
            </c:dLbl>
            <c:dLbl>
              <c:idx val="4"/>
              <c:layout>
                <c:manualLayout>
                  <c:x val="2.846133320066755E-3"/>
                  <c:y val="-1.5434401920045256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39-416C-A5E0-0374D69E1D1F}"/>
                </c:ext>
              </c:extLst>
            </c:dLbl>
            <c:dLbl>
              <c:idx val="5"/>
              <c:layout>
                <c:manualLayout>
                  <c:x val="1.9147592191412254E-3"/>
                  <c:y val="-1.5484177789979105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928393643499904E-2"/>
                      <c:h val="4.8512200634191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39-416C-A5E0-0374D69E1D1F}"/>
                </c:ext>
              </c:extLst>
            </c:dLbl>
            <c:dLbl>
              <c:idx val="6"/>
              <c:layout>
                <c:manualLayout>
                  <c:x val="-1.4499896146075266E-3"/>
                  <c:y val="2.8922004582454242E-7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IV_2021'!$C$7:$I$7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IV_2021'!$C$8:$I$8</c:f>
              <c:numCache>
                <c:formatCode>0.0</c:formatCode>
                <c:ptCount val="7"/>
                <c:pt idx="0">
                  <c:v>46.1</c:v>
                </c:pt>
                <c:pt idx="1">
                  <c:v>17.929056679248596</c:v>
                </c:pt>
                <c:pt idx="2">
                  <c:v>6.1892137174685464</c:v>
                </c:pt>
                <c:pt idx="3">
                  <c:v>18.942917731117188</c:v>
                </c:pt>
                <c:pt idx="4">
                  <c:v>4.0741382389619174</c:v>
                </c:pt>
                <c:pt idx="5">
                  <c:v>0.42201687959158524</c:v>
                </c:pt>
                <c:pt idx="6">
                  <c:v>6.4029610176112168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39-416C-A5E0-0374D69E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49312"/>
        <c:axId val="1"/>
      </c:barChart>
      <c:catAx>
        <c:axId val="177884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ln>
                  <a:solidFill>
                    <a:srgbClr val="000000"/>
                  </a:solidFill>
                </a:ln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49312"/>
        <c:crosses val="autoZero"/>
        <c:crossBetween val="between"/>
      </c:valAx>
      <c:spPr>
        <a:solidFill>
          <a:srgbClr val="FFFFFF">
            <a:alpha val="33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536815962520812"/>
          <c:y val="5.3724882750311939E-2"/>
          <c:w val="0.17903366917844943"/>
          <c:h val="0.2805633722014256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68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8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1"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48791197858372443"/>
          <c:y val="4.3383976480746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3761234391157E-2"/>
          <c:y val="7.8015506682354352E-2"/>
          <c:w val="0.79232246728169187"/>
          <c:h val="0.7151345673198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 2 Trim. IV_2021'!$B$8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59,0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4E-40BD-AB0E-3E9D6A1ED172}"/>
                </c:ext>
              </c:extLst>
            </c:dLbl>
            <c:dLbl>
              <c:idx val="1"/>
              <c:layout>
                <c:manualLayout>
                  <c:x val="-4.1343669250645991E-3"/>
                  <c:y val="-7.912957467853646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60,2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4E-40BD-AB0E-3E9D6A1ED17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64,7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4E-40BD-AB0E-3E9D6A1ED172}"/>
                </c:ext>
              </c:extLst>
            </c:dLbl>
            <c:dLbl>
              <c:idx val="3"/>
              <c:layout>
                <c:manualLayout>
                  <c:x val="-4.0054605692917296E-4"/>
                  <c:y val="-2.058767044363323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60,2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4E-40BD-AB0E-3E9D6A1ED172}"/>
                </c:ext>
              </c:extLst>
            </c:dLbl>
            <c:dLbl>
              <c:idx val="4"/>
              <c:layout>
                <c:manualLayout>
                  <c:x val="-7.1055769191642497E-3"/>
                  <c:y val="-2.823617374237716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31,4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4E-40BD-AB0E-3E9D6A1ED172}"/>
                </c:ext>
              </c:extLst>
            </c:dLbl>
            <c:dLbl>
              <c:idx val="5"/>
              <c:layout>
                <c:manualLayout>
                  <c:x val="-7.3296911097426483E-3"/>
                  <c:y val="-6.689875931680646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4E-40BD-AB0E-3E9D6A1ED172}"/>
                </c:ext>
              </c:extLst>
            </c:dLbl>
            <c:dLbl>
              <c:idx val="6"/>
              <c:layout>
                <c:manualLayout>
                  <c:x val="-1.457178066372482E-16"/>
                  <c:y val="-1.8066847335140034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73,8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IV_2021'!$C$7:$I$7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IV_2021'!$C$8:$I$8</c:f>
              <c:numCache>
                <c:formatCode>0.0</c:formatCode>
                <c:ptCount val="7"/>
                <c:pt idx="0">
                  <c:v>59.035329242302446</c:v>
                </c:pt>
                <c:pt idx="1">
                  <c:v>60.227537743943046</c:v>
                </c:pt>
                <c:pt idx="2">
                  <c:v>64.721726616347809</c:v>
                </c:pt>
                <c:pt idx="3">
                  <c:v>60.158765466598616</c:v>
                </c:pt>
                <c:pt idx="4">
                  <c:v>31.379108033887071</c:v>
                </c:pt>
                <c:pt idx="5">
                  <c:v>8.0514166132657028</c:v>
                </c:pt>
                <c:pt idx="6">
                  <c:v>73.797745968480186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E-40BD-AB0E-3E9D6A1ED172}"/>
            </c:ext>
          </c:extLst>
        </c:ser>
        <c:ser>
          <c:idx val="1"/>
          <c:order val="1"/>
          <c:tx>
            <c:strRef>
              <c:f>'Grafic 2 Trim. IV_2021'!$B$9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616343714107081E-3"/>
                  <c:y val="-6.373046099207925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4E-40BD-AB0E-3E9D6A1ED172}"/>
                </c:ext>
              </c:extLst>
            </c:dLbl>
            <c:dLbl>
              <c:idx val="1"/>
              <c:layout>
                <c:manualLayout>
                  <c:x val="3.9198356019451057E-3"/>
                  <c:y val="4.764285769916742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39,8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4E-40BD-AB0E-3E9D6A1ED172}"/>
                </c:ext>
              </c:extLst>
            </c:dLbl>
            <c:dLbl>
              <c:idx val="2"/>
              <c:layout>
                <c:manualLayout>
                  <c:x val="6.0582969650787785E-3"/>
                  <c:y val="-7.787807011928321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35,3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4E-40BD-AB0E-3E9D6A1ED172}"/>
                </c:ext>
              </c:extLst>
            </c:dLbl>
            <c:dLbl>
              <c:idx val="3"/>
              <c:layout>
                <c:manualLayout>
                  <c:x val="4.7437791206331008E-3"/>
                  <c:y val="-3.758343263471924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39,8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4E-40BD-AB0E-3E9D6A1ED172}"/>
                </c:ext>
              </c:extLst>
            </c:dLbl>
            <c:dLbl>
              <c:idx val="4"/>
              <c:layout>
                <c:manualLayout>
                  <c:x val="-7.5795851359374839E-17"/>
                  <c:y val="-2.3738872403560832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68,6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B4E-40BD-AB0E-3E9D6A1ED17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91,9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4E-40BD-AB0E-3E9D6A1ED172}"/>
                </c:ext>
              </c:extLst>
            </c:dLbl>
            <c:dLbl>
              <c:idx val="6"/>
              <c:layout>
                <c:manualLayout>
                  <c:x val="4.6472732575094777E-3"/>
                  <c:y val="7.559055118110172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26,2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IV_2021'!$C$7:$I$7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IV_2021'!$C$9:$I$9</c:f>
              <c:numCache>
                <c:formatCode>0.0</c:formatCode>
                <c:ptCount val="7"/>
                <c:pt idx="0">
                  <c:v>40.964670757697554</c:v>
                </c:pt>
                <c:pt idx="1">
                  <c:v>39.772462256056947</c:v>
                </c:pt>
                <c:pt idx="2">
                  <c:v>35.278273383652191</c:v>
                </c:pt>
                <c:pt idx="3">
                  <c:v>39.841234533401391</c:v>
                </c:pt>
                <c:pt idx="4">
                  <c:v>68.620891966112936</c:v>
                </c:pt>
                <c:pt idx="5">
                  <c:v>91.948583386734299</c:v>
                </c:pt>
                <c:pt idx="6">
                  <c:v>26.202254031519818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4E-40BD-AB0E-3E9D6A1E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51712"/>
        <c:axId val="1"/>
      </c:barChart>
      <c:catAx>
        <c:axId val="17788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chemeClr val="tx1">
                  <a:alpha val="23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10323709536307"/>
          <c:y val="0.88854348490991475"/>
          <c:w val="0.29971624380285788"/>
          <c:h val="7.8936189886833263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5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54437591776798822"/>
          <c:y val="6.55737704918032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880254054974891"/>
          <c:y val="7.0784614680692651E-2"/>
          <c:w val="0.65264033856233084"/>
          <c:h val="0.771520168383718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'Grafic 1_Anul 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20106253231704E-2"/>
                  <c:y val="1.1349730253607365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45,3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8D-4403-AE1F-693B63F0531E}"/>
                </c:ext>
              </c:extLst>
            </c:dLbl>
            <c:dLbl>
              <c:idx val="1"/>
              <c:layout>
                <c:manualLayout>
                  <c:x val="-1.6120400228547664E-3"/>
                  <c:y val="8.652404978696204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8D-4403-AE1F-693B63F0531E}"/>
                </c:ext>
              </c:extLst>
            </c:dLbl>
            <c:dLbl>
              <c:idx val="2"/>
              <c:layout>
                <c:manualLayout>
                  <c:x val="2.3068770625383136E-3"/>
                  <c:y val="1.2718220048167448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8D-4403-AE1F-693B63F0531E}"/>
                </c:ext>
              </c:extLst>
            </c:dLbl>
            <c:dLbl>
              <c:idx val="3"/>
              <c:layout>
                <c:manualLayout>
                  <c:x val="-8.9549403682450226E-5"/>
                  <c:y val="1.9902028886642671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8D-4403-AE1F-693B63F0531E}"/>
                </c:ext>
              </c:extLst>
            </c:dLbl>
            <c:dLbl>
              <c:idx val="4"/>
              <c:layout>
                <c:manualLayout>
                  <c:x val="-4.2290937825948762E-17"/>
                  <c:y val="-4.206098843322857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10,2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A8D-4403-AE1F-693B63F0531E}"/>
                </c:ext>
              </c:extLst>
            </c:dLbl>
            <c:dLbl>
              <c:idx val="5"/>
              <c:layout>
                <c:manualLayout>
                  <c:x val="4.61361014994233E-3"/>
                  <c:y val="-8.412197686645655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8D-4403-AE1F-693B63F0531E}"/>
                </c:ext>
              </c:extLst>
            </c:dLbl>
            <c:dLbl>
              <c:idx val="6"/>
              <c:layout>
                <c:manualLayout>
                  <c:x val="2.6153221085391493E-2"/>
                  <c:y val="1.630056797315655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930771869375362E-2"/>
                      <c:h val="4.51116561249515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8D-4403-AE1F-693B63F0531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1_Anul 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1_Anul 2021'!$C$9:$I$9</c:f>
              <c:numCache>
                <c:formatCode>0.0</c:formatCode>
                <c:ptCount val="7"/>
                <c:pt idx="0">
                  <c:v>45.342341547878704</c:v>
                </c:pt>
                <c:pt idx="1">
                  <c:v>16.5</c:v>
                </c:pt>
                <c:pt idx="2">
                  <c:v>4.1026579499330618</c:v>
                </c:pt>
                <c:pt idx="3">
                  <c:v>16.20822647394813</c:v>
                </c:pt>
                <c:pt idx="4">
                  <c:v>10.228776029219103</c:v>
                </c:pt>
                <c:pt idx="5">
                  <c:v>4.4757656775410313</c:v>
                </c:pt>
                <c:pt idx="6">
                  <c:v>3.2049480135256032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8D-4403-AE1F-693B63F0531E}"/>
            </c:ext>
          </c:extLst>
        </c:ser>
        <c:ser>
          <c:idx val="0"/>
          <c:order val="1"/>
          <c:tx>
            <c:strRef>
              <c:f>'Grafic 1_Anul 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616724029542258E-3"/>
                  <c:y val="-1.4086987145624359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48,1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A8D-4403-AE1F-693B63F0531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18,4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A8D-4403-AE1F-693B63F0531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A8D-4403-AE1F-693B63F0531E}"/>
                </c:ext>
              </c:extLst>
            </c:dLbl>
            <c:dLbl>
              <c:idx val="3"/>
              <c:layout>
                <c:manualLayout>
                  <c:x val="-1.1302220192034424E-3"/>
                  <c:y val="-6.2892296941487701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A8D-4403-AE1F-693B63F0531E}"/>
                </c:ext>
              </c:extLst>
            </c:dLbl>
            <c:dLbl>
              <c:idx val="4"/>
              <c:layout>
                <c:manualLayout>
                  <c:x val="8.5899587077749688E-3"/>
                  <c:y val="-1.8956148706451313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A8D-4403-AE1F-693B63F0531E}"/>
                </c:ext>
              </c:extLst>
            </c:dLbl>
            <c:dLbl>
              <c:idx val="5"/>
              <c:layout>
                <c:manualLayout>
                  <c:x val="1.9147592191412605E-3"/>
                  <c:y val="-1.1962431003573047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928393643499904E-2"/>
                      <c:h val="4.8512200634191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A8D-4403-AE1F-693B63F0531E}"/>
                </c:ext>
              </c:extLst>
            </c:dLbl>
            <c:dLbl>
              <c:idx val="6"/>
              <c:layout>
                <c:manualLayout>
                  <c:x val="-1.4499896146075266E-3"/>
                  <c:y val="2.8922004582454242E-7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A8D-4403-AE1F-693B63F0531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1_Anul 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1_Anul 2021'!$C$8:$I$8</c:f>
              <c:numCache>
                <c:formatCode>0.0</c:formatCode>
                <c:ptCount val="7"/>
                <c:pt idx="0">
                  <c:v>48.142029927191217</c:v>
                </c:pt>
                <c:pt idx="1">
                  <c:v>18.371001078486334</c:v>
                </c:pt>
                <c:pt idx="2">
                  <c:v>6.97346236601659</c:v>
                </c:pt>
                <c:pt idx="3">
                  <c:v>16.208411590764229</c:v>
                </c:pt>
                <c:pt idx="4">
                  <c:v>3.6963878437068374</c:v>
                </c:pt>
                <c:pt idx="5">
                  <c:v>0.66240333988665878</c:v>
                </c:pt>
                <c:pt idx="6">
                  <c:v>5.9462994817468608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8D-4403-AE1F-693B63F0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49312"/>
        <c:axId val="1"/>
      </c:barChart>
      <c:catAx>
        <c:axId val="177884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ln>
                  <a:solidFill>
                    <a:srgbClr val="000000"/>
                  </a:solidFill>
                </a:ln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49312"/>
        <c:crosses val="autoZero"/>
        <c:crossBetween val="between"/>
      </c:valAx>
      <c:spPr>
        <a:solidFill>
          <a:srgbClr val="FFFFFF">
            <a:alpha val="33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536815962520812"/>
          <c:y val="5.3724882750311939E-2"/>
          <c:w val="0.17903366917844943"/>
          <c:h val="0.2805633722014256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68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8"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48934681614410597"/>
          <c:y val="3.99026884041583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3761234391157E-2"/>
          <c:y val="7.8015506682354352E-2"/>
          <c:w val="0.79232246728169187"/>
          <c:h val="0.7151345673198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 2_Anul 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57,2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82-4FBA-B1E5-CDD89A1F4CB9}"/>
                </c:ext>
              </c:extLst>
            </c:dLbl>
            <c:dLbl>
              <c:idx val="1"/>
              <c:layout>
                <c:manualLayout>
                  <c:x val="-7.5110504614987067E-4"/>
                  <c:y val="-7.912972437441582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58,4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82-4FBA-B1E5-CDD89A1F4CB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68,1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82-4FBA-B1E5-CDD89A1F4CB9}"/>
                </c:ext>
              </c:extLst>
            </c:dLbl>
            <c:dLbl>
              <c:idx val="3"/>
              <c:layout>
                <c:manualLayout>
                  <c:x val="-4.0054605692917296E-4"/>
                  <c:y val="-2.058767044363323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55,7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82-4FBA-B1E5-CDD89A1F4CB9}"/>
                </c:ext>
              </c:extLst>
            </c:dLbl>
            <c:dLbl>
              <c:idx val="4"/>
              <c:layout>
                <c:manualLayout>
                  <c:x val="-7.1055769191642497E-3"/>
                  <c:y val="-2.823617374237716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31,3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82-4FBA-B1E5-CDD89A1F4CB9}"/>
                </c:ext>
              </c:extLst>
            </c:dLbl>
            <c:dLbl>
              <c:idx val="5"/>
              <c:layout>
                <c:manualLayout>
                  <c:x val="-7.3296911097426483E-3"/>
                  <c:y val="-6.689875931680646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15,7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82-4FBA-B1E5-CDD89A1F4CB9}"/>
                </c:ext>
              </c:extLst>
            </c:dLbl>
            <c:dLbl>
              <c:idx val="6"/>
              <c:layout>
                <c:manualLayout>
                  <c:x val="-1.457178066372482E-16"/>
                  <c:y val="-1.8066847335140034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70,0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82-4FBA-B1E5-CDD89A1F4CB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2_Anul 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2_Anul 2021'!$C$8:$I$8</c:f>
              <c:numCache>
                <c:formatCode>0.0</c:formatCode>
                <c:ptCount val="7"/>
                <c:pt idx="0">
                  <c:v>57.186684776551822</c:v>
                </c:pt>
                <c:pt idx="1">
                  <c:v>58.437941523993075</c:v>
                </c:pt>
                <c:pt idx="2">
                  <c:v>68.136120873077118</c:v>
                </c:pt>
                <c:pt idx="3">
                  <c:v>55.71415244969986</c:v>
                </c:pt>
                <c:pt idx="4">
                  <c:v>31.253569451267953</c:v>
                </c:pt>
                <c:pt idx="5">
                  <c:v>15.696303791092578</c:v>
                </c:pt>
                <c:pt idx="6">
                  <c:v>70.006992102809107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82-4FBA-B1E5-CDD89A1F4CB9}"/>
            </c:ext>
          </c:extLst>
        </c:ser>
        <c:ser>
          <c:idx val="1"/>
          <c:order val="1"/>
          <c:tx>
            <c:strRef>
              <c:f>'Grafic 2_Anul 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036489666145164E-2"/>
                  <c:y val="-6.372922017956511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42,8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82-4FBA-B1E5-CDD89A1F4CB9}"/>
                </c:ext>
              </c:extLst>
            </c:dLbl>
            <c:dLbl>
              <c:idx val="1"/>
              <c:layout>
                <c:manualLayout>
                  <c:x val="7.3031279615802906E-3"/>
                  <c:y val="-2.35449746571327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82-4FBA-B1E5-CDD89A1F4CB9}"/>
                </c:ext>
              </c:extLst>
            </c:dLbl>
            <c:dLbl>
              <c:idx val="2"/>
              <c:layout>
                <c:manualLayout>
                  <c:x val="6.0582969650787785E-3"/>
                  <c:y val="-7.787807011928321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31,9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F82-4FBA-B1E5-CDD89A1F4CB9}"/>
                </c:ext>
              </c:extLst>
            </c:dLbl>
            <c:dLbl>
              <c:idx val="3"/>
              <c:layout>
                <c:manualLayout>
                  <c:x val="8.1269592633069453E-3"/>
                  <c:y val="-3.7583396042393377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44,3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82-4FBA-B1E5-CDD89A1F4CB9}"/>
                </c:ext>
              </c:extLst>
            </c:dLbl>
            <c:dLbl>
              <c:idx val="4"/>
              <c:layout>
                <c:manualLayout>
                  <c:x val="-7.5795851359374839E-17"/>
                  <c:y val="-2.3738872403560832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68,7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82-4FBA-B1E5-CDD89A1F4CB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84,3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F82-4FBA-B1E5-CDD89A1F4CB9}"/>
                </c:ext>
              </c:extLst>
            </c:dLbl>
            <c:dLbl>
              <c:idx val="6"/>
              <c:layout>
                <c:manualLayout>
                  <c:x val="8.3509328775763503E-3"/>
                  <c:y val="4.077767041521835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30,0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82-4FBA-B1E5-CDD89A1F4CB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2_Anul 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2_Anul 2021'!$C$9:$I$9</c:f>
              <c:numCache>
                <c:formatCode>0.0</c:formatCode>
                <c:ptCount val="7"/>
                <c:pt idx="0">
                  <c:v>42.813315223448186</c:v>
                </c:pt>
                <c:pt idx="1">
                  <c:v>41.562058476006925</c:v>
                </c:pt>
                <c:pt idx="2">
                  <c:v>31.863879126922878</c:v>
                </c:pt>
                <c:pt idx="3">
                  <c:v>44.28584755030014</c:v>
                </c:pt>
                <c:pt idx="4">
                  <c:v>68.746430548732036</c:v>
                </c:pt>
                <c:pt idx="5">
                  <c:v>84.303696208907425</c:v>
                </c:pt>
                <c:pt idx="6">
                  <c:v>29.9930078971909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82-4FBA-B1E5-CDD89A1F4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51712"/>
        <c:axId val="1"/>
      </c:barChart>
      <c:catAx>
        <c:axId val="17788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chemeClr val="tx1">
                  <a:alpha val="23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10323709536307"/>
          <c:y val="0.88854348490991475"/>
          <c:w val="0.29971624380285788"/>
          <c:h val="7.8936189886833263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59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9525</xdr:rowOff>
    </xdr:from>
    <xdr:to>
      <xdr:col>8</xdr:col>
      <xdr:colOff>1314450</xdr:colOff>
      <xdr:row>31</xdr:row>
      <xdr:rowOff>95250</xdr:rowOff>
    </xdr:to>
    <xdr:graphicFrame macro="">
      <xdr:nvGraphicFramePr>
        <xdr:cNvPr id="1173" name="Chart 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53340</xdr:rowOff>
    </xdr:from>
    <xdr:to>
      <xdr:col>10</xdr:col>
      <xdr:colOff>114300</xdr:colOff>
      <xdr:row>32</xdr:row>
      <xdr:rowOff>53340</xdr:rowOff>
    </xdr:to>
    <xdr:graphicFrame macro="">
      <xdr:nvGraphicFramePr>
        <xdr:cNvPr id="2198" name="Chart 2">
          <a:extLst>
            <a:ext uri="{FF2B5EF4-FFF2-40B4-BE49-F238E27FC236}">
              <a16:creationId xmlns:a16="http://schemas.microsoft.com/office/drawing/2014/main" id="{00000000-0008-0000-0200-00009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9525</xdr:rowOff>
    </xdr:from>
    <xdr:to>
      <xdr:col>8</xdr:col>
      <xdr:colOff>1314450</xdr:colOff>
      <xdr:row>31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120016</xdr:rowOff>
    </xdr:from>
    <xdr:to>
      <xdr:col>10</xdr:col>
      <xdr:colOff>123825</xdr:colOff>
      <xdr:row>31</xdr:row>
      <xdr:rowOff>167641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4"/>
  <sheetViews>
    <sheetView topLeftCell="A7" zoomScaleNormal="100" workbookViewId="0">
      <selection activeCell="L8" sqref="L8"/>
    </sheetView>
  </sheetViews>
  <sheetFormatPr defaultRowHeight="12.75" x14ac:dyDescent="0.2"/>
  <cols>
    <col min="1" max="1" width="2.42578125" customWidth="1"/>
    <col min="2" max="2" width="21.28515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0.7109375" customWidth="1"/>
  </cols>
  <sheetData>
    <row r="1" spans="2:21" ht="13.5" thickBot="1" x14ac:dyDescent="0.25"/>
    <row r="2" spans="2:21" ht="19.5" customHeight="1" thickBot="1" x14ac:dyDescent="0.25">
      <c r="B2" s="25" t="s">
        <v>82</v>
      </c>
    </row>
    <row r="3" spans="2:21" ht="9" customHeight="1" thickBot="1" x14ac:dyDescent="0.25"/>
    <row r="4" spans="2:21" ht="12.75" customHeight="1" x14ac:dyDescent="0.2">
      <c r="B4" s="26" t="s">
        <v>73</v>
      </c>
      <c r="C4" s="27"/>
      <c r="D4" s="27"/>
      <c r="E4" s="27"/>
      <c r="F4" s="27"/>
      <c r="G4" s="27"/>
      <c r="H4" s="73"/>
      <c r="I4" s="28"/>
      <c r="J4" s="9"/>
      <c r="K4" s="9"/>
      <c r="L4" s="9"/>
      <c r="M4" s="9"/>
      <c r="N4" s="9"/>
    </row>
    <row r="5" spans="2:21" ht="16.5" thickBot="1" x14ac:dyDescent="0.25">
      <c r="B5" s="29" t="s">
        <v>87</v>
      </c>
      <c r="C5" s="30"/>
      <c r="D5" s="31"/>
      <c r="E5" s="31"/>
      <c r="F5" s="31"/>
      <c r="G5" s="31"/>
      <c r="H5" s="31"/>
      <c r="I5" s="32"/>
      <c r="J5" s="9"/>
    </row>
    <row r="6" spans="2:21" ht="13.5" thickBot="1" x14ac:dyDescent="0.25">
      <c r="I6" s="62" t="s">
        <v>59</v>
      </c>
    </row>
    <row r="7" spans="2:21" ht="26.25" thickBot="1" x14ac:dyDescent="0.25">
      <c r="B7" s="5"/>
      <c r="C7" s="22" t="s">
        <v>0</v>
      </c>
      <c r="D7" s="23" t="s">
        <v>1</v>
      </c>
      <c r="E7" s="22" t="s">
        <v>2</v>
      </c>
      <c r="F7" s="22" t="s">
        <v>3</v>
      </c>
      <c r="G7" s="22" t="s">
        <v>4</v>
      </c>
      <c r="H7" s="23" t="s">
        <v>5</v>
      </c>
      <c r="I7" s="24" t="s">
        <v>6</v>
      </c>
      <c r="K7" s="2"/>
      <c r="L7" s="2"/>
      <c r="M7" s="2"/>
      <c r="N7" s="2"/>
      <c r="O7" s="2"/>
      <c r="P7" s="2"/>
      <c r="Q7" s="2"/>
    </row>
    <row r="8" spans="2:21" ht="13.5" thickBot="1" x14ac:dyDescent="0.25">
      <c r="B8" s="45" t="s">
        <v>7</v>
      </c>
      <c r="C8" s="7">
        <v>46.1</v>
      </c>
      <c r="D8" s="7">
        <v>17.929056679248596</v>
      </c>
      <c r="E8" s="7">
        <v>6.1892137174685464</v>
      </c>
      <c r="F8" s="7">
        <v>18.942917731117188</v>
      </c>
      <c r="G8" s="7">
        <v>4.0741382389619174</v>
      </c>
      <c r="H8" s="7">
        <v>0.42201687959158524</v>
      </c>
      <c r="I8" s="4">
        <v>6.4029610176112168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13.5" thickBot="1" x14ac:dyDescent="0.25">
      <c r="B9" s="46" t="s">
        <v>8</v>
      </c>
      <c r="C9" s="8">
        <v>42.197606397918527</v>
      </c>
      <c r="D9" s="8">
        <v>15.638782408233103</v>
      </c>
      <c r="E9" s="8">
        <v>4.4000000000000004</v>
      </c>
      <c r="F9" s="8">
        <v>16.57062434129038</v>
      </c>
      <c r="G9" s="8">
        <v>11.768189481951545</v>
      </c>
      <c r="H9" s="8">
        <v>6.3659129004546013</v>
      </c>
      <c r="I9" s="3">
        <v>3.0028562351851633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x14ac:dyDescent="0.2"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21" x14ac:dyDescent="0.2">
      <c r="C11" s="2"/>
      <c r="D11" s="2"/>
      <c r="E11" s="2"/>
      <c r="F11" s="2"/>
      <c r="G11" s="2"/>
      <c r="H11" s="2"/>
      <c r="I11" s="2"/>
      <c r="J11" s="1"/>
      <c r="K11" s="2"/>
      <c r="L11" s="2"/>
      <c r="M11" s="2"/>
      <c r="N11" s="2"/>
      <c r="O11" s="2"/>
    </row>
    <row r="12" spans="2:21" x14ac:dyDescent="0.2"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</row>
    <row r="13" spans="2:21" x14ac:dyDescent="0.2">
      <c r="K13" s="2"/>
      <c r="L13" s="2"/>
      <c r="M13" s="2"/>
      <c r="N13" s="2"/>
      <c r="O13" s="2"/>
    </row>
    <row r="14" spans="2:21" x14ac:dyDescent="0.2">
      <c r="K14" s="2"/>
      <c r="L14" s="2"/>
      <c r="M14" s="2"/>
      <c r="N14" s="2"/>
      <c r="O14" s="2"/>
    </row>
    <row r="15" spans="2:21" x14ac:dyDescent="0.2">
      <c r="K15" s="2"/>
      <c r="L15" s="2"/>
      <c r="M15" s="2"/>
      <c r="N15" s="2"/>
      <c r="O15" s="2"/>
    </row>
    <row r="16" spans="2:21" x14ac:dyDescent="0.2">
      <c r="N16" s="2"/>
      <c r="O16" s="2"/>
    </row>
    <row r="33" spans="7:9" ht="13.5" thickBot="1" x14ac:dyDescent="0.25"/>
    <row r="34" spans="7:9" ht="13.5" thickBot="1" x14ac:dyDescent="0.25">
      <c r="G34" s="77" t="s">
        <v>9</v>
      </c>
      <c r="H34" s="75"/>
      <c r="I34" s="76"/>
    </row>
  </sheetData>
  <phoneticPr fontId="19" type="noConversion"/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N11" sqref="N11"/>
    </sheetView>
  </sheetViews>
  <sheetFormatPr defaultColWidth="9.140625" defaultRowHeight="12.75" x14ac:dyDescent="0.2"/>
  <cols>
    <col min="1" max="1" width="3.5703125" style="1" customWidth="1"/>
    <col min="2" max="2" width="38.28515625" style="1" customWidth="1"/>
    <col min="3" max="3" width="17.140625" style="1" customWidth="1"/>
    <col min="4" max="4" width="10.7109375" style="1" customWidth="1"/>
    <col min="5" max="5" width="13" style="1" customWidth="1"/>
    <col min="6" max="6" width="10.5703125" style="1" customWidth="1"/>
    <col min="7" max="7" width="10.28515625" style="1" customWidth="1"/>
    <col min="8" max="8" width="10.140625" style="1" customWidth="1"/>
    <col min="9" max="9" width="16.85546875" style="1" customWidth="1"/>
    <col min="10" max="16384" width="9.140625" style="1"/>
  </cols>
  <sheetData>
    <row r="1" spans="1:9" ht="13.5" thickBot="1" x14ac:dyDescent="0.25"/>
    <row r="2" spans="1:9" s="6" customFormat="1" ht="26.25" customHeight="1" thickBot="1" x14ac:dyDescent="0.25">
      <c r="A2"/>
      <c r="B2" s="25" t="s">
        <v>76</v>
      </c>
    </row>
    <row r="3" spans="1:9" ht="13.5" thickBot="1" x14ac:dyDescent="0.25"/>
    <row r="4" spans="1:9" ht="21" customHeight="1" thickBot="1" x14ac:dyDescent="0.25">
      <c r="B4" s="151" t="s">
        <v>81</v>
      </c>
      <c r="C4" s="152"/>
      <c r="D4" s="152"/>
      <c r="E4" s="152"/>
      <c r="F4" s="152"/>
      <c r="G4" s="152"/>
      <c r="H4" s="152"/>
      <c r="I4" s="153"/>
    </row>
    <row r="5" spans="1:9" ht="13.5" thickBot="1" x14ac:dyDescent="0.25">
      <c r="C5" s="19"/>
      <c r="D5" s="19"/>
      <c r="E5" s="19"/>
      <c r="F5" s="19"/>
      <c r="G5" s="19"/>
      <c r="H5" s="19"/>
      <c r="I5" s="68" t="s">
        <v>71</v>
      </c>
    </row>
    <row r="6" spans="1:9" ht="38.25" customHeight="1" thickBot="1" x14ac:dyDescent="0.25">
      <c r="B6" s="57" t="s">
        <v>58</v>
      </c>
      <c r="C6" s="49" t="s">
        <v>25</v>
      </c>
      <c r="D6" s="58" t="s">
        <v>51</v>
      </c>
      <c r="E6" s="59" t="s">
        <v>52</v>
      </c>
      <c r="F6" s="59" t="s">
        <v>72</v>
      </c>
      <c r="G6" s="58" t="s">
        <v>53</v>
      </c>
      <c r="H6" s="58" t="s">
        <v>54</v>
      </c>
      <c r="I6" s="60" t="s">
        <v>55</v>
      </c>
    </row>
    <row r="7" spans="1:9" ht="13.5" thickBot="1" x14ac:dyDescent="0.25">
      <c r="B7" s="61" t="s">
        <v>24</v>
      </c>
      <c r="C7" s="94">
        <v>837747</v>
      </c>
      <c r="D7" s="108">
        <v>642298</v>
      </c>
      <c r="E7" s="108">
        <v>144107</v>
      </c>
      <c r="F7" s="108">
        <v>33973</v>
      </c>
      <c r="G7" s="108">
        <v>1921</v>
      </c>
      <c r="H7" s="95">
        <v>6534</v>
      </c>
      <c r="I7" s="109">
        <v>8914</v>
      </c>
    </row>
    <row r="8" spans="1:9" ht="9" customHeight="1" thickBot="1" x14ac:dyDescent="0.25">
      <c r="B8" s="34"/>
      <c r="C8" s="97"/>
      <c r="D8" s="97"/>
      <c r="E8" s="97"/>
      <c r="F8" s="97"/>
      <c r="G8" s="97"/>
      <c r="H8" s="97"/>
      <c r="I8" s="110"/>
    </row>
    <row r="9" spans="1:9" ht="13.5" thickBot="1" x14ac:dyDescent="0.25">
      <c r="B9" s="65" t="s">
        <v>29</v>
      </c>
      <c r="C9" s="131">
        <v>444469</v>
      </c>
      <c r="D9" s="134">
        <v>359080</v>
      </c>
      <c r="E9" s="132">
        <v>80752</v>
      </c>
      <c r="F9" s="130">
        <v>1277</v>
      </c>
      <c r="G9" s="131">
        <v>1329</v>
      </c>
      <c r="H9" s="133">
        <v>41</v>
      </c>
      <c r="I9" s="132">
        <v>1990</v>
      </c>
    </row>
    <row r="10" spans="1:9" x14ac:dyDescent="0.2">
      <c r="B10" s="64" t="s">
        <v>60</v>
      </c>
      <c r="C10" s="100">
        <v>341182</v>
      </c>
      <c r="D10" s="111">
        <v>279451</v>
      </c>
      <c r="E10" s="101">
        <v>58148</v>
      </c>
      <c r="F10" s="101">
        <v>543</v>
      </c>
      <c r="G10" s="101">
        <v>1218</v>
      </c>
      <c r="H10" s="101">
        <v>41</v>
      </c>
      <c r="I10" s="102">
        <v>1781</v>
      </c>
    </row>
    <row r="11" spans="1:9" x14ac:dyDescent="0.2">
      <c r="B11" s="42" t="s">
        <v>61</v>
      </c>
      <c r="C11" s="103">
        <v>84687</v>
      </c>
      <c r="D11" s="111">
        <v>65453</v>
      </c>
      <c r="E11" s="101">
        <v>18306</v>
      </c>
      <c r="F11" s="101">
        <v>644</v>
      </c>
      <c r="G11" s="101">
        <v>75</v>
      </c>
      <c r="H11" s="101" t="s">
        <v>88</v>
      </c>
      <c r="I11" s="102">
        <v>209</v>
      </c>
    </row>
    <row r="12" spans="1:9" ht="13.5" thickBot="1" x14ac:dyDescent="0.25">
      <c r="B12" s="66" t="s">
        <v>62</v>
      </c>
      <c r="C12" s="104">
        <v>18600</v>
      </c>
      <c r="D12" s="111">
        <v>14176</v>
      </c>
      <c r="E12" s="101">
        <v>4298</v>
      </c>
      <c r="F12" s="101">
        <v>90</v>
      </c>
      <c r="G12" s="101">
        <v>36</v>
      </c>
      <c r="H12" s="101" t="s">
        <v>88</v>
      </c>
      <c r="I12" s="102" t="s">
        <v>88</v>
      </c>
    </row>
    <row r="13" spans="1:9" s="12" customFormat="1" ht="13.5" thickBot="1" x14ac:dyDescent="0.25">
      <c r="B13" s="65" t="s">
        <v>28</v>
      </c>
      <c r="C13" s="131">
        <v>393278</v>
      </c>
      <c r="D13" s="134">
        <v>283218</v>
      </c>
      <c r="E13" s="134">
        <v>63355</v>
      </c>
      <c r="F13" s="131">
        <v>32696</v>
      </c>
      <c r="G13" s="134">
        <v>592</v>
      </c>
      <c r="H13" s="131">
        <v>6493</v>
      </c>
      <c r="I13" s="132">
        <v>6924</v>
      </c>
    </row>
    <row r="14" spans="1:9" x14ac:dyDescent="0.2">
      <c r="B14" s="67" t="s">
        <v>63</v>
      </c>
      <c r="C14" s="100">
        <v>232754</v>
      </c>
      <c r="D14" s="111">
        <v>185745</v>
      </c>
      <c r="E14" s="101">
        <v>21808</v>
      </c>
      <c r="F14" s="101">
        <v>18996</v>
      </c>
      <c r="G14" s="101">
        <v>460</v>
      </c>
      <c r="H14" s="101" t="s">
        <v>88</v>
      </c>
      <c r="I14" s="102">
        <v>5745</v>
      </c>
    </row>
    <row r="15" spans="1:9" x14ac:dyDescent="0.2">
      <c r="B15" s="43" t="s">
        <v>64</v>
      </c>
      <c r="C15" s="103">
        <v>3414</v>
      </c>
      <c r="D15" s="111">
        <v>945</v>
      </c>
      <c r="E15" s="101">
        <v>2398</v>
      </c>
      <c r="F15" s="101">
        <v>62</v>
      </c>
      <c r="G15" s="101" t="s">
        <v>88</v>
      </c>
      <c r="H15" s="101" t="s">
        <v>88</v>
      </c>
      <c r="I15" s="102">
        <v>9</v>
      </c>
    </row>
    <row r="16" spans="1:9" x14ac:dyDescent="0.2">
      <c r="B16" s="43" t="s">
        <v>65</v>
      </c>
      <c r="C16" s="103">
        <v>43790</v>
      </c>
      <c r="D16" s="111">
        <v>25640</v>
      </c>
      <c r="E16" s="101">
        <v>4295</v>
      </c>
      <c r="F16" s="101">
        <v>13228</v>
      </c>
      <c r="G16" s="101">
        <v>69</v>
      </c>
      <c r="H16" s="101" t="s">
        <v>88</v>
      </c>
      <c r="I16" s="102">
        <v>558</v>
      </c>
    </row>
    <row r="17" spans="2:9" x14ac:dyDescent="0.2">
      <c r="B17" s="43" t="s">
        <v>66</v>
      </c>
      <c r="C17" s="103">
        <v>53808</v>
      </c>
      <c r="D17" s="111">
        <v>37467</v>
      </c>
      <c r="E17" s="101">
        <v>16173</v>
      </c>
      <c r="F17" s="101">
        <v>37</v>
      </c>
      <c r="G17" s="101">
        <v>15</v>
      </c>
      <c r="H17" s="101" t="s">
        <v>88</v>
      </c>
      <c r="I17" s="102">
        <v>116</v>
      </c>
    </row>
    <row r="18" spans="2:9" x14ac:dyDescent="0.2">
      <c r="B18" s="43" t="s">
        <v>67</v>
      </c>
      <c r="C18" s="103">
        <v>11942</v>
      </c>
      <c r="D18" s="111">
        <v>10628</v>
      </c>
      <c r="E18" s="101">
        <v>1314</v>
      </c>
      <c r="F18" s="101" t="s">
        <v>88</v>
      </c>
      <c r="G18" s="101" t="s">
        <v>88</v>
      </c>
      <c r="H18" s="101" t="s">
        <v>88</v>
      </c>
      <c r="I18" s="102" t="s">
        <v>88</v>
      </c>
    </row>
    <row r="19" spans="2:9" x14ac:dyDescent="0.2">
      <c r="B19" s="43" t="s">
        <v>68</v>
      </c>
      <c r="C19" s="103">
        <v>2789</v>
      </c>
      <c r="D19" s="111">
        <v>2609</v>
      </c>
      <c r="E19" s="101">
        <v>180</v>
      </c>
      <c r="F19" s="101" t="s">
        <v>88</v>
      </c>
      <c r="G19" s="101" t="s">
        <v>88</v>
      </c>
      <c r="H19" s="101" t="s">
        <v>88</v>
      </c>
      <c r="I19" s="102" t="s">
        <v>88</v>
      </c>
    </row>
    <row r="20" spans="2:9" x14ac:dyDescent="0.2">
      <c r="B20" s="43" t="s">
        <v>69</v>
      </c>
      <c r="C20" s="103">
        <v>25723</v>
      </c>
      <c r="D20" s="111">
        <v>7898</v>
      </c>
      <c r="E20" s="101">
        <v>16980</v>
      </c>
      <c r="F20" s="101">
        <v>318</v>
      </c>
      <c r="G20" s="101">
        <v>48</v>
      </c>
      <c r="H20" s="101" t="s">
        <v>88</v>
      </c>
      <c r="I20" s="102">
        <v>479</v>
      </c>
    </row>
    <row r="21" spans="2:9" ht="13.5" thickBot="1" x14ac:dyDescent="0.25">
      <c r="B21" s="44" t="s">
        <v>70</v>
      </c>
      <c r="C21" s="105">
        <v>19058</v>
      </c>
      <c r="D21" s="112">
        <v>12286</v>
      </c>
      <c r="E21" s="106">
        <v>207</v>
      </c>
      <c r="F21" s="106">
        <v>55</v>
      </c>
      <c r="G21" s="106" t="s">
        <v>88</v>
      </c>
      <c r="H21" s="106">
        <v>6493</v>
      </c>
      <c r="I21" s="107">
        <v>17</v>
      </c>
    </row>
    <row r="25" spans="2:9" x14ac:dyDescent="0.2">
      <c r="C25" s="13"/>
      <c r="D25" s="13"/>
      <c r="E25" s="13"/>
      <c r="F25" s="13"/>
      <c r="G25" s="13"/>
      <c r="H25" s="13"/>
      <c r="I25" s="13"/>
    </row>
    <row r="26" spans="2:9" x14ac:dyDescent="0.2">
      <c r="C26" s="13"/>
      <c r="D26" s="13"/>
      <c r="E26" s="13"/>
      <c r="F26" s="13"/>
      <c r="G26" s="13"/>
      <c r="H26" s="13"/>
      <c r="I26" s="13"/>
    </row>
    <row r="27" spans="2:9" x14ac:dyDescent="0.2">
      <c r="C27" s="13"/>
      <c r="D27" s="13"/>
      <c r="E27" s="13"/>
      <c r="F27" s="13"/>
      <c r="G27" s="13"/>
      <c r="H27" s="13"/>
      <c r="I27" s="13"/>
    </row>
    <row r="28" spans="2:9" x14ac:dyDescent="0.2">
      <c r="C28" s="13"/>
      <c r="D28" s="13"/>
      <c r="E28" s="13"/>
      <c r="F28" s="13"/>
      <c r="G28" s="13"/>
      <c r="H28" s="13"/>
      <c r="I28" s="13"/>
    </row>
    <row r="29" spans="2:9" x14ac:dyDescent="0.2">
      <c r="C29" s="13"/>
      <c r="D29" s="13"/>
      <c r="E29" s="13"/>
      <c r="F29" s="13"/>
      <c r="G29" s="13"/>
      <c r="H29" s="13"/>
      <c r="I29" s="13"/>
    </row>
    <row r="30" spans="2:9" x14ac:dyDescent="0.2">
      <c r="C30" s="13"/>
      <c r="D30" s="13"/>
      <c r="E30" s="13"/>
      <c r="F30" s="13"/>
      <c r="G30" s="13"/>
      <c r="H30" s="13"/>
      <c r="I30" s="13"/>
    </row>
    <row r="31" spans="2:9" x14ac:dyDescent="0.2">
      <c r="C31" s="13"/>
      <c r="D31" s="13"/>
      <c r="E31" s="13"/>
      <c r="F31" s="13"/>
      <c r="G31" s="13"/>
      <c r="H31" s="13"/>
      <c r="I31" s="13"/>
    </row>
    <row r="32" spans="2:9" x14ac:dyDescent="0.2">
      <c r="C32" s="13"/>
      <c r="D32" s="13"/>
      <c r="E32" s="13"/>
      <c r="F32" s="13"/>
      <c r="G32" s="13"/>
      <c r="H32" s="13"/>
      <c r="I32" s="13"/>
    </row>
    <row r="33" spans="3:9" x14ac:dyDescent="0.2">
      <c r="C33" s="13"/>
      <c r="D33" s="13"/>
      <c r="E33" s="13"/>
      <c r="F33" s="13"/>
      <c r="G33" s="13"/>
      <c r="H33" s="13"/>
      <c r="I33" s="13"/>
    </row>
    <row r="34" spans="3:9" x14ac:dyDescent="0.2">
      <c r="C34" s="13"/>
      <c r="D34" s="13"/>
      <c r="E34" s="13"/>
      <c r="F34" s="13"/>
      <c r="G34" s="13"/>
      <c r="H34" s="13"/>
      <c r="I34" s="13"/>
    </row>
    <row r="35" spans="3:9" x14ac:dyDescent="0.2">
      <c r="C35" s="13"/>
      <c r="D35" s="13"/>
      <c r="E35" s="13"/>
      <c r="F35" s="13"/>
      <c r="G35" s="13"/>
      <c r="H35" s="13"/>
      <c r="I35" s="13"/>
    </row>
    <row r="36" spans="3:9" x14ac:dyDescent="0.2">
      <c r="C36" s="13"/>
      <c r="D36" s="13"/>
      <c r="E36" s="13"/>
      <c r="F36" s="13"/>
      <c r="G36" s="13"/>
      <c r="H36" s="13"/>
      <c r="I36" s="13"/>
    </row>
    <row r="37" spans="3:9" ht="14.25" x14ac:dyDescent="0.2">
      <c r="H37" s="17"/>
      <c r="I37" s="17"/>
    </row>
  </sheetData>
  <mergeCells count="1">
    <mergeCell ref="B4:I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zoomScaleNormal="100" workbookViewId="0">
      <selection activeCell="N15" sqref="N15"/>
    </sheetView>
  </sheetViews>
  <sheetFormatPr defaultRowHeight="12.75" x14ac:dyDescent="0.2"/>
  <cols>
    <col min="1" max="1" width="2.42578125" customWidth="1"/>
    <col min="2" max="2" width="19.5703125" customWidth="1"/>
    <col min="4" max="4" width="13.140625" customWidth="1"/>
    <col min="5" max="5" width="10.5703125" customWidth="1"/>
    <col min="6" max="6" width="12.5703125" customWidth="1"/>
    <col min="7" max="7" width="9.7109375" customWidth="1"/>
    <col min="8" max="8" width="13.5703125" customWidth="1"/>
    <col min="9" max="9" width="16.42578125" customWidth="1"/>
    <col min="10" max="10" width="11" customWidth="1"/>
  </cols>
  <sheetData>
    <row r="1" spans="1:10" ht="10.5" customHeight="1" thickBot="1" x14ac:dyDescent="0.25"/>
    <row r="2" spans="1:10" s="6" customFormat="1" ht="26.25" customHeight="1" thickBot="1" x14ac:dyDescent="0.25">
      <c r="A2"/>
      <c r="B2" s="25" t="s">
        <v>82</v>
      </c>
    </row>
    <row r="3" spans="1:10" ht="8.25" customHeight="1" thickBot="1" x14ac:dyDescent="0.25"/>
    <row r="4" spans="1:10" x14ac:dyDescent="0.2">
      <c r="B4" s="139" t="s">
        <v>74</v>
      </c>
      <c r="C4" s="140"/>
      <c r="D4" s="140"/>
      <c r="E4" s="140"/>
      <c r="F4" s="140"/>
      <c r="G4" s="140"/>
      <c r="H4" s="140"/>
      <c r="I4" s="141"/>
    </row>
    <row r="5" spans="1:10" ht="13.5" thickBot="1" x14ac:dyDescent="0.25">
      <c r="B5" s="142" t="s">
        <v>86</v>
      </c>
      <c r="C5" s="143"/>
      <c r="D5" s="143"/>
      <c r="E5" s="143"/>
      <c r="F5" s="143"/>
      <c r="G5" s="143"/>
      <c r="H5" s="143"/>
      <c r="I5" s="144"/>
    </row>
    <row r="6" spans="1:10" ht="13.5" thickBot="1" x14ac:dyDescent="0.25">
      <c r="I6" s="62" t="s">
        <v>59</v>
      </c>
    </row>
    <row r="7" spans="1:10" ht="26.25" thickBot="1" x14ac:dyDescent="0.25">
      <c r="B7" s="5"/>
      <c r="C7" s="20" t="s">
        <v>0</v>
      </c>
      <c r="D7" s="21" t="s">
        <v>1</v>
      </c>
      <c r="E7" s="20" t="s">
        <v>2</v>
      </c>
      <c r="F7" s="20" t="s">
        <v>3</v>
      </c>
      <c r="G7" s="20" t="s">
        <v>4</v>
      </c>
      <c r="H7" s="21" t="s">
        <v>5</v>
      </c>
      <c r="I7" s="20" t="s">
        <v>6</v>
      </c>
    </row>
    <row r="8" spans="1:10" ht="13.5" thickBot="1" x14ac:dyDescent="0.25">
      <c r="B8" s="47" t="s">
        <v>7</v>
      </c>
      <c r="C8" s="7">
        <v>59.035329242302446</v>
      </c>
      <c r="D8" s="7">
        <v>60.227537743943046</v>
      </c>
      <c r="E8" s="7">
        <v>64.721726616347809</v>
      </c>
      <c r="F8" s="7">
        <v>60.158765466598616</v>
      </c>
      <c r="G8" s="7">
        <v>31.379108033887071</v>
      </c>
      <c r="H8" s="7">
        <v>8.0514166132657028</v>
      </c>
      <c r="I8" s="4">
        <v>73.797745968480186</v>
      </c>
    </row>
    <row r="9" spans="1:10" ht="13.5" thickBot="1" x14ac:dyDescent="0.25">
      <c r="B9" s="47" t="s">
        <v>8</v>
      </c>
      <c r="C9" s="8">
        <v>40.964670757697554</v>
      </c>
      <c r="D9" s="8">
        <v>39.772462256056947</v>
      </c>
      <c r="E9" s="8">
        <v>35.278273383652191</v>
      </c>
      <c r="F9" s="8">
        <v>39.841234533401391</v>
      </c>
      <c r="G9" s="8">
        <v>68.620891966112936</v>
      </c>
      <c r="H9" s="8">
        <v>91.948583386734299</v>
      </c>
      <c r="I9" s="3">
        <v>26.202254031519818</v>
      </c>
    </row>
    <row r="10" spans="1:10" ht="6.75" customHeight="1" x14ac:dyDescent="0.2"/>
    <row r="11" spans="1:10" x14ac:dyDescent="0.2">
      <c r="J11" s="1"/>
    </row>
    <row r="33" spans="9:10" ht="16.899999999999999" customHeight="1" thickBot="1" x14ac:dyDescent="0.25"/>
    <row r="34" spans="9:10" ht="13.5" thickBot="1" x14ac:dyDescent="0.25">
      <c r="I34" s="74" t="s">
        <v>27</v>
      </c>
      <c r="J34" s="76"/>
    </row>
  </sheetData>
  <mergeCells count="2">
    <mergeCell ref="B4:I4"/>
    <mergeCell ref="B5:I5"/>
  </mergeCells>
  <phoneticPr fontId="19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4"/>
  <sheetViews>
    <sheetView topLeftCell="A10" zoomScaleNormal="100" workbookViewId="0">
      <selection activeCell="L24" sqref="L24"/>
    </sheetView>
  </sheetViews>
  <sheetFormatPr defaultRowHeight="12.75" x14ac:dyDescent="0.2"/>
  <cols>
    <col min="1" max="1" width="2.42578125" customWidth="1"/>
    <col min="2" max="2" width="21.28515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0.7109375" customWidth="1"/>
  </cols>
  <sheetData>
    <row r="1" spans="2:21" ht="13.5" thickBot="1" x14ac:dyDescent="0.25"/>
    <row r="2" spans="2:21" ht="24" customHeight="1" thickBot="1" x14ac:dyDescent="0.25">
      <c r="B2" s="25" t="s">
        <v>76</v>
      </c>
    </row>
    <row r="3" spans="2:21" ht="9.75" customHeight="1" thickBot="1" x14ac:dyDescent="0.25"/>
    <row r="4" spans="2:21" ht="12.75" customHeight="1" x14ac:dyDescent="0.2">
      <c r="B4" s="26" t="s">
        <v>73</v>
      </c>
      <c r="C4" s="27"/>
      <c r="D4" s="27"/>
      <c r="E4" s="27"/>
      <c r="F4" s="27"/>
      <c r="G4" s="27"/>
      <c r="H4" s="73"/>
      <c r="I4" s="28"/>
      <c r="J4" s="9"/>
      <c r="K4" s="9"/>
      <c r="L4" s="9"/>
      <c r="M4" s="9"/>
      <c r="N4" s="9"/>
    </row>
    <row r="5" spans="2:21" ht="16.5" thickBot="1" x14ac:dyDescent="0.25">
      <c r="B5" s="29" t="s">
        <v>77</v>
      </c>
      <c r="C5" s="30"/>
      <c r="D5" s="31"/>
      <c r="E5" s="31"/>
      <c r="F5" s="31"/>
      <c r="G5" s="31"/>
      <c r="H5" s="31"/>
      <c r="I5" s="32"/>
      <c r="J5" s="9"/>
    </row>
    <row r="6" spans="2:21" ht="13.5" thickBot="1" x14ac:dyDescent="0.25">
      <c r="I6" s="62" t="s">
        <v>59</v>
      </c>
    </row>
    <row r="7" spans="2:21" ht="26.25" thickBot="1" x14ac:dyDescent="0.25">
      <c r="B7" s="5"/>
      <c r="C7" s="22" t="s">
        <v>0</v>
      </c>
      <c r="D7" s="23" t="s">
        <v>1</v>
      </c>
      <c r="E7" s="22" t="s">
        <v>2</v>
      </c>
      <c r="F7" s="22" t="s">
        <v>3</v>
      </c>
      <c r="G7" s="22" t="s">
        <v>4</v>
      </c>
      <c r="H7" s="23" t="s">
        <v>5</v>
      </c>
      <c r="I7" s="24" t="s">
        <v>6</v>
      </c>
      <c r="K7" s="2"/>
      <c r="L7" s="2"/>
      <c r="M7" s="2"/>
      <c r="N7" s="2"/>
      <c r="O7" s="2"/>
      <c r="P7" s="2"/>
      <c r="Q7" s="2"/>
    </row>
    <row r="8" spans="2:21" ht="13.5" thickBot="1" x14ac:dyDescent="0.25">
      <c r="B8" s="45" t="s">
        <v>7</v>
      </c>
      <c r="C8" s="7">
        <v>48.142029927191217</v>
      </c>
      <c r="D8" s="7">
        <v>18.371001078486334</v>
      </c>
      <c r="E8" s="7">
        <v>6.97346236601659</v>
      </c>
      <c r="F8" s="7">
        <v>16.208411590764229</v>
      </c>
      <c r="G8" s="7">
        <v>3.6963878437068374</v>
      </c>
      <c r="H8" s="7">
        <v>0.66240333988665878</v>
      </c>
      <c r="I8" s="4">
        <v>5.9462994817468608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13.5" thickBot="1" x14ac:dyDescent="0.25">
      <c r="B9" s="46" t="s">
        <v>8</v>
      </c>
      <c r="C9" s="8">
        <v>45.342341547878704</v>
      </c>
      <c r="D9" s="8">
        <v>16.5</v>
      </c>
      <c r="E9" s="8">
        <v>4.1026579499330618</v>
      </c>
      <c r="F9" s="8">
        <v>16.20822647394813</v>
      </c>
      <c r="G9" s="8">
        <v>10.228776029219103</v>
      </c>
      <c r="H9" s="8">
        <v>4.4757656775410313</v>
      </c>
      <c r="I9" s="3">
        <v>3.2049480135256032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x14ac:dyDescent="0.2"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21" x14ac:dyDescent="0.2">
      <c r="C11" s="2"/>
      <c r="D11" s="2"/>
      <c r="E11" s="2"/>
      <c r="F11" s="2"/>
      <c r="G11" s="2"/>
      <c r="H11" s="2"/>
      <c r="I11" s="2"/>
      <c r="J11" s="1"/>
      <c r="K11" s="2"/>
      <c r="L11" s="2"/>
      <c r="M11" s="2"/>
      <c r="N11" s="2"/>
      <c r="O11" s="2"/>
    </row>
    <row r="12" spans="2:21" x14ac:dyDescent="0.2"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</row>
    <row r="13" spans="2:21" x14ac:dyDescent="0.2">
      <c r="K13" s="2"/>
      <c r="L13" s="2"/>
      <c r="M13" s="2"/>
      <c r="N13" s="2"/>
      <c r="O13" s="2"/>
    </row>
    <row r="14" spans="2:21" x14ac:dyDescent="0.2">
      <c r="K14" s="2"/>
      <c r="L14" s="2"/>
      <c r="M14" s="2"/>
      <c r="N14" s="2"/>
      <c r="O14" s="2"/>
    </row>
    <row r="15" spans="2:21" x14ac:dyDescent="0.2">
      <c r="K15" s="2"/>
      <c r="L15" s="2"/>
      <c r="M15" s="2"/>
      <c r="N15" s="2"/>
      <c r="O15" s="2"/>
    </row>
    <row r="16" spans="2:21" x14ac:dyDescent="0.2">
      <c r="N16" s="2"/>
      <c r="O16" s="2"/>
    </row>
    <row r="33" spans="7:9" ht="13.5" thickBot="1" x14ac:dyDescent="0.25"/>
    <row r="34" spans="7:9" ht="13.5" thickBot="1" x14ac:dyDescent="0.25">
      <c r="G34" s="77" t="s">
        <v>9</v>
      </c>
      <c r="H34" s="75"/>
      <c r="I34" s="76"/>
    </row>
  </sheetData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0" zoomScaleNormal="100" workbookViewId="0">
      <selection activeCell="O12" sqref="O12"/>
    </sheetView>
  </sheetViews>
  <sheetFormatPr defaultRowHeight="12.75" x14ac:dyDescent="0.2"/>
  <cols>
    <col min="1" max="1" width="2.42578125" customWidth="1"/>
    <col min="2" max="2" width="27.28515625" customWidth="1"/>
    <col min="4" max="4" width="13.140625" customWidth="1"/>
    <col min="5" max="5" width="10.5703125" customWidth="1"/>
    <col min="6" max="6" width="12.5703125" customWidth="1"/>
    <col min="7" max="7" width="9.7109375" customWidth="1"/>
  </cols>
  <sheetData>
    <row r="1" spans="1:10" ht="10.5" customHeight="1" thickBot="1" x14ac:dyDescent="0.25"/>
    <row r="2" spans="1:10" s="6" customFormat="1" ht="26.25" customHeight="1" thickBot="1" x14ac:dyDescent="0.25">
      <c r="A2"/>
      <c r="B2" s="25" t="s">
        <v>76</v>
      </c>
    </row>
    <row r="3" spans="1:10" ht="8.25" customHeight="1" thickBot="1" x14ac:dyDescent="0.25"/>
    <row r="4" spans="1:10" x14ac:dyDescent="0.2">
      <c r="B4" s="139" t="s">
        <v>74</v>
      </c>
      <c r="C4" s="140"/>
      <c r="D4" s="140"/>
      <c r="E4" s="140"/>
      <c r="F4" s="140"/>
      <c r="G4" s="140"/>
      <c r="H4" s="140"/>
      <c r="I4" s="141"/>
    </row>
    <row r="5" spans="1:10" ht="13.5" thickBot="1" x14ac:dyDescent="0.25">
      <c r="B5" s="142" t="s">
        <v>78</v>
      </c>
      <c r="C5" s="143"/>
      <c r="D5" s="143"/>
      <c r="E5" s="143"/>
      <c r="F5" s="143"/>
      <c r="G5" s="143"/>
      <c r="H5" s="143"/>
      <c r="I5" s="144"/>
    </row>
    <row r="6" spans="1:10" ht="13.5" thickBot="1" x14ac:dyDescent="0.25">
      <c r="I6" s="62" t="s">
        <v>59</v>
      </c>
    </row>
    <row r="7" spans="1:10" ht="26.25" thickBot="1" x14ac:dyDescent="0.25">
      <c r="B7" s="5"/>
      <c r="C7" s="20" t="s">
        <v>0</v>
      </c>
      <c r="D7" s="21" t="s">
        <v>1</v>
      </c>
      <c r="E7" s="20" t="s">
        <v>2</v>
      </c>
      <c r="F7" s="20" t="s">
        <v>3</v>
      </c>
      <c r="G7" s="20" t="s">
        <v>4</v>
      </c>
      <c r="H7" s="21" t="s">
        <v>5</v>
      </c>
      <c r="I7" s="20" t="s">
        <v>6</v>
      </c>
    </row>
    <row r="8" spans="1:10" ht="13.5" thickBot="1" x14ac:dyDescent="0.25">
      <c r="B8" s="47" t="s">
        <v>7</v>
      </c>
      <c r="C8" s="7">
        <v>57.186684776551822</v>
      </c>
      <c r="D8" s="7">
        <v>58.437941523993075</v>
      </c>
      <c r="E8" s="7">
        <v>68.136120873077118</v>
      </c>
      <c r="F8" s="7">
        <v>55.71415244969986</v>
      </c>
      <c r="G8" s="7">
        <v>31.253569451267953</v>
      </c>
      <c r="H8" s="7">
        <v>15.696303791092578</v>
      </c>
      <c r="I8" s="4">
        <v>70.006992102809107</v>
      </c>
    </row>
    <row r="9" spans="1:10" ht="13.5" thickBot="1" x14ac:dyDescent="0.25">
      <c r="B9" s="47" t="s">
        <v>8</v>
      </c>
      <c r="C9" s="8">
        <v>42.813315223448186</v>
      </c>
      <c r="D9" s="8">
        <v>41.562058476006925</v>
      </c>
      <c r="E9" s="8">
        <v>31.863879126922878</v>
      </c>
      <c r="F9" s="8">
        <v>44.28584755030014</v>
      </c>
      <c r="G9" s="8">
        <v>68.746430548732036</v>
      </c>
      <c r="H9" s="8">
        <v>84.303696208907425</v>
      </c>
      <c r="I9" s="3">
        <v>29.9930078971909</v>
      </c>
    </row>
    <row r="10" spans="1:10" ht="6.75" customHeight="1" x14ac:dyDescent="0.2"/>
    <row r="11" spans="1:10" x14ac:dyDescent="0.2">
      <c r="J11" s="1"/>
    </row>
    <row r="32" ht="13.5" thickBot="1" x14ac:dyDescent="0.25"/>
    <row r="33" spans="9:11" ht="13.5" thickBot="1" x14ac:dyDescent="0.25">
      <c r="I33" s="74" t="s">
        <v>27</v>
      </c>
      <c r="J33" s="75"/>
      <c r="K33" s="76"/>
    </row>
    <row r="34" spans="9:11" ht="19.149999999999999" customHeight="1" x14ac:dyDescent="0.2"/>
  </sheetData>
  <mergeCells count="2">
    <mergeCell ref="B4:I4"/>
    <mergeCell ref="B5:I5"/>
  </mergeCells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I14" sqref="I12:I14"/>
    </sheetView>
  </sheetViews>
  <sheetFormatPr defaultColWidth="9.140625"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6" width="14.28515625" style="1" customWidth="1"/>
    <col min="7" max="7" width="15.85546875" style="1" customWidth="1"/>
    <col min="8" max="8" width="12.7109375" style="1" customWidth="1"/>
    <col min="9" max="16384" width="9.140625" style="1"/>
  </cols>
  <sheetData>
    <row r="1" spans="1:8" ht="13.5" thickBot="1" x14ac:dyDescent="0.25"/>
    <row r="2" spans="1:8" s="6" customFormat="1" ht="16.5" customHeight="1" thickBot="1" x14ac:dyDescent="0.25">
      <c r="A2"/>
      <c r="B2" s="25" t="s">
        <v>82</v>
      </c>
    </row>
    <row r="3" spans="1:8" ht="9.75" customHeight="1" thickBot="1" x14ac:dyDescent="0.25"/>
    <row r="4" spans="1:8" ht="18.75" customHeight="1" thickBot="1" x14ac:dyDescent="0.25">
      <c r="B4" s="145" t="s">
        <v>85</v>
      </c>
      <c r="C4" s="146"/>
      <c r="D4" s="146"/>
      <c r="E4" s="147"/>
    </row>
    <row r="5" spans="1:8" ht="12.75" customHeight="1" thickBot="1" x14ac:dyDescent="0.25">
      <c r="B5" s="16"/>
      <c r="C5" s="16"/>
      <c r="D5" s="16"/>
      <c r="E5" s="63" t="s">
        <v>57</v>
      </c>
    </row>
    <row r="6" spans="1:8" ht="18" customHeight="1" thickBot="1" x14ac:dyDescent="0.25">
      <c r="B6" s="48"/>
      <c r="C6" s="22" t="s">
        <v>24</v>
      </c>
      <c r="D6" s="123" t="s">
        <v>23</v>
      </c>
      <c r="E6" s="24" t="s">
        <v>30</v>
      </c>
    </row>
    <row r="7" spans="1:8" ht="13.5" thickBot="1" x14ac:dyDescent="0.25">
      <c r="B7" s="50" t="s">
        <v>10</v>
      </c>
      <c r="C7" s="51">
        <v>538345750</v>
      </c>
      <c r="D7" s="124">
        <v>306386560</v>
      </c>
      <c r="E7" s="118">
        <v>231959190</v>
      </c>
      <c r="F7"/>
      <c r="G7"/>
      <c r="H7"/>
    </row>
    <row r="8" spans="1:8" ht="9" customHeight="1" x14ac:dyDescent="0.2">
      <c r="B8" s="34"/>
      <c r="C8" s="38"/>
      <c r="D8" s="125"/>
      <c r="E8" s="33"/>
      <c r="F8"/>
      <c r="G8"/>
      <c r="H8"/>
    </row>
    <row r="9" spans="1:8" x14ac:dyDescent="0.2">
      <c r="B9" s="35" t="s">
        <v>15</v>
      </c>
      <c r="C9" s="39">
        <f>C10+C11+C12+C13</f>
        <v>238940590</v>
      </c>
      <c r="D9" s="126">
        <f t="shared" ref="D9:E9" si="0">D10+D11+D12+D13</f>
        <v>141059364</v>
      </c>
      <c r="E9" s="119">
        <f t="shared" si="0"/>
        <v>97881226</v>
      </c>
      <c r="F9"/>
      <c r="G9"/>
      <c r="H9"/>
    </row>
    <row r="10" spans="1:8" x14ac:dyDescent="0.2">
      <c r="B10" s="36" t="s">
        <v>11</v>
      </c>
      <c r="C10" s="40">
        <v>201850002</v>
      </c>
      <c r="D10" s="127">
        <v>126324894</v>
      </c>
      <c r="E10" s="120">
        <v>75525108</v>
      </c>
      <c r="F10"/>
      <c r="G10"/>
      <c r="H10"/>
    </row>
    <row r="11" spans="1:8" x14ac:dyDescent="0.2">
      <c r="B11" s="36" t="s">
        <v>12</v>
      </c>
      <c r="C11" s="40">
        <v>14090805</v>
      </c>
      <c r="D11" s="127">
        <v>3987230</v>
      </c>
      <c r="E11" s="120">
        <v>10103575</v>
      </c>
      <c r="F11"/>
      <c r="G11"/>
      <c r="H11"/>
    </row>
    <row r="12" spans="1:8" x14ac:dyDescent="0.2">
      <c r="B12" s="36" t="s">
        <v>13</v>
      </c>
      <c r="C12" s="40">
        <v>7419438</v>
      </c>
      <c r="D12" s="127">
        <v>1962538</v>
      </c>
      <c r="E12" s="120">
        <v>5456900</v>
      </c>
      <c r="F12"/>
      <c r="G12"/>
      <c r="H12"/>
    </row>
    <row r="13" spans="1:8" x14ac:dyDescent="0.2">
      <c r="B13" s="36" t="s">
        <v>14</v>
      </c>
      <c r="C13" s="40">
        <v>15580345</v>
      </c>
      <c r="D13" s="127">
        <v>8784702</v>
      </c>
      <c r="E13" s="120">
        <v>6795643</v>
      </c>
      <c r="F13"/>
      <c r="G13"/>
      <c r="H13"/>
    </row>
    <row r="14" spans="1:8" x14ac:dyDescent="0.2">
      <c r="B14" s="35" t="s">
        <v>17</v>
      </c>
      <c r="C14" s="39">
        <f>C15</f>
        <v>91207813</v>
      </c>
      <c r="D14" s="126">
        <f t="shared" ref="D14:E14" si="1">D15</f>
        <v>54932220</v>
      </c>
      <c r="E14" s="119">
        <f t="shared" si="1"/>
        <v>36275593</v>
      </c>
      <c r="F14"/>
      <c r="G14"/>
      <c r="H14"/>
    </row>
    <row r="15" spans="1:8" x14ac:dyDescent="0.2">
      <c r="B15" s="36" t="s">
        <v>16</v>
      </c>
      <c r="C15" s="40">
        <v>91207813</v>
      </c>
      <c r="D15" s="127">
        <v>54932220</v>
      </c>
      <c r="E15" s="120">
        <v>36275593</v>
      </c>
      <c r="F15"/>
      <c r="G15"/>
      <c r="H15"/>
    </row>
    <row r="16" spans="1:8" x14ac:dyDescent="0.2">
      <c r="B16" s="35" t="s">
        <v>19</v>
      </c>
      <c r="C16" s="39">
        <f>C17+C18+C19+C20+C21</f>
        <v>29299155</v>
      </c>
      <c r="D16" s="126">
        <f t="shared" ref="D16:E16" si="2">D17+D18+D19+D20+D21</f>
        <v>18962919</v>
      </c>
      <c r="E16" s="119">
        <f t="shared" si="2"/>
        <v>10336236</v>
      </c>
      <c r="F16"/>
      <c r="G16"/>
      <c r="H16"/>
    </row>
    <row r="17" spans="2:8" x14ac:dyDescent="0.2">
      <c r="B17" s="36" t="s">
        <v>37</v>
      </c>
      <c r="C17" s="40">
        <v>713010</v>
      </c>
      <c r="D17" s="127">
        <v>493871</v>
      </c>
      <c r="E17" s="120">
        <v>219139</v>
      </c>
      <c r="F17"/>
      <c r="G17"/>
      <c r="H17"/>
    </row>
    <row r="18" spans="2:8" x14ac:dyDescent="0.2">
      <c r="B18" s="36" t="s">
        <v>38</v>
      </c>
      <c r="C18" s="40">
        <v>9372415</v>
      </c>
      <c r="D18" s="127">
        <v>6242355</v>
      </c>
      <c r="E18" s="120">
        <v>3130060</v>
      </c>
      <c r="F18"/>
      <c r="G18"/>
      <c r="H18"/>
    </row>
    <row r="19" spans="2:8" x14ac:dyDescent="0.2">
      <c r="B19" s="36" t="s">
        <v>39</v>
      </c>
      <c r="C19" s="40">
        <v>18234632</v>
      </c>
      <c r="D19" s="127">
        <v>11627294</v>
      </c>
      <c r="E19" s="120">
        <v>6607338</v>
      </c>
      <c r="F19"/>
      <c r="G19"/>
      <c r="H19"/>
    </row>
    <row r="20" spans="2:8" x14ac:dyDescent="0.2">
      <c r="B20" s="36" t="s">
        <v>33</v>
      </c>
      <c r="C20" s="40">
        <v>902837</v>
      </c>
      <c r="D20" s="127">
        <v>576731</v>
      </c>
      <c r="E20" s="120">
        <v>326106</v>
      </c>
      <c r="F20"/>
      <c r="G20"/>
      <c r="H20"/>
    </row>
    <row r="21" spans="2:8" x14ac:dyDescent="0.2">
      <c r="B21" s="36" t="s">
        <v>18</v>
      </c>
      <c r="C21" s="40">
        <v>76261</v>
      </c>
      <c r="D21" s="127">
        <v>22668</v>
      </c>
      <c r="E21" s="120">
        <v>53593</v>
      </c>
      <c r="F21"/>
      <c r="G21"/>
      <c r="H21"/>
    </row>
    <row r="22" spans="2:8" x14ac:dyDescent="0.2">
      <c r="B22" s="35" t="s">
        <v>31</v>
      </c>
      <c r="C22" s="39">
        <f>C23+C24+C25</f>
        <v>96475640</v>
      </c>
      <c r="D22" s="126">
        <f t="shared" ref="D22:E22" si="3">D23+D24+D25</f>
        <v>58038554</v>
      </c>
      <c r="E22" s="119">
        <f t="shared" si="3"/>
        <v>38437086</v>
      </c>
      <c r="F22"/>
      <c r="G22"/>
      <c r="H22"/>
    </row>
    <row r="23" spans="2:8" x14ac:dyDescent="0.2">
      <c r="B23" s="36" t="s">
        <v>40</v>
      </c>
      <c r="C23" s="40">
        <v>38610833</v>
      </c>
      <c r="D23" s="127">
        <v>24313928</v>
      </c>
      <c r="E23" s="120">
        <v>14296905</v>
      </c>
      <c r="F23"/>
      <c r="G23"/>
      <c r="H23"/>
    </row>
    <row r="24" spans="2:8" x14ac:dyDescent="0.2">
      <c r="B24" s="36" t="s">
        <v>41</v>
      </c>
      <c r="C24" s="40">
        <v>28977905</v>
      </c>
      <c r="D24" s="127">
        <v>16962552</v>
      </c>
      <c r="E24" s="120">
        <v>12015353</v>
      </c>
      <c r="F24"/>
      <c r="G24"/>
      <c r="H24"/>
    </row>
    <row r="25" spans="2:8" x14ac:dyDescent="0.2">
      <c r="B25" s="36" t="s">
        <v>34</v>
      </c>
      <c r="C25" s="40">
        <v>28886902</v>
      </c>
      <c r="D25" s="127">
        <v>16762074</v>
      </c>
      <c r="E25" s="120">
        <v>12124828</v>
      </c>
      <c r="F25"/>
      <c r="G25"/>
      <c r="H25"/>
    </row>
    <row r="26" spans="2:8" x14ac:dyDescent="0.2">
      <c r="B26" s="35" t="s">
        <v>20</v>
      </c>
      <c r="C26" s="39">
        <f>C27+C28+C29+C30+C31</f>
        <v>39780009</v>
      </c>
      <c r="D26" s="126">
        <f t="shared" ref="D26:E26" si="4">D27+D28+D29+D30+D31</f>
        <v>12482612</v>
      </c>
      <c r="E26" s="119">
        <f t="shared" si="4"/>
        <v>27297397</v>
      </c>
      <c r="F26"/>
      <c r="G26"/>
      <c r="H26"/>
    </row>
    <row r="27" spans="2:8" x14ac:dyDescent="0.2">
      <c r="B27" s="36" t="s">
        <v>35</v>
      </c>
      <c r="C27" s="40">
        <v>3318039</v>
      </c>
      <c r="D27" s="127">
        <v>1555006</v>
      </c>
      <c r="E27" s="120">
        <v>1763033</v>
      </c>
      <c r="F27"/>
      <c r="G27"/>
      <c r="H27"/>
    </row>
    <row r="28" spans="2:8" x14ac:dyDescent="0.2">
      <c r="B28" s="36" t="s">
        <v>42</v>
      </c>
      <c r="C28" s="40">
        <v>5868265</v>
      </c>
      <c r="D28" s="127">
        <v>2870745</v>
      </c>
      <c r="E28" s="120">
        <v>2997520</v>
      </c>
      <c r="F28"/>
      <c r="G28"/>
      <c r="H28"/>
    </row>
    <row r="29" spans="2:8" x14ac:dyDescent="0.2">
      <c r="B29" s="36" t="s">
        <v>36</v>
      </c>
      <c r="C29" s="40">
        <v>5446679</v>
      </c>
      <c r="D29" s="127">
        <v>2850353</v>
      </c>
      <c r="E29" s="120">
        <v>2596326</v>
      </c>
    </row>
    <row r="30" spans="2:8" x14ac:dyDescent="0.2">
      <c r="B30" s="69" t="s">
        <v>43</v>
      </c>
      <c r="C30" s="40">
        <v>20407694</v>
      </c>
      <c r="D30" s="127">
        <v>3146515</v>
      </c>
      <c r="E30" s="120">
        <v>17261179</v>
      </c>
    </row>
    <row r="31" spans="2:8" x14ac:dyDescent="0.2">
      <c r="B31" s="36" t="s">
        <v>44</v>
      </c>
      <c r="C31" s="40">
        <v>4739332</v>
      </c>
      <c r="D31" s="127">
        <v>2059993</v>
      </c>
      <c r="E31" s="120">
        <v>2679339</v>
      </c>
    </row>
    <row r="32" spans="2:8" x14ac:dyDescent="0.2">
      <c r="B32" s="35" t="s">
        <v>32</v>
      </c>
      <c r="C32" s="39">
        <f>C33</f>
        <v>16059323</v>
      </c>
      <c r="D32" s="126">
        <f t="shared" ref="D32:E32" si="5">D33</f>
        <v>1293003</v>
      </c>
      <c r="E32" s="119">
        <f t="shared" si="5"/>
        <v>14766320</v>
      </c>
    </row>
    <row r="33" spans="2:5" x14ac:dyDescent="0.2">
      <c r="B33" s="36" t="s">
        <v>45</v>
      </c>
      <c r="C33" s="40">
        <v>16059323</v>
      </c>
      <c r="D33" s="127">
        <v>1293003</v>
      </c>
      <c r="E33" s="121">
        <v>14766320</v>
      </c>
    </row>
    <row r="34" spans="2:5" x14ac:dyDescent="0.2">
      <c r="B34" s="35" t="s">
        <v>22</v>
      </c>
      <c r="C34" s="39">
        <f>C35+C36</f>
        <v>26583213</v>
      </c>
      <c r="D34" s="126">
        <f t="shared" ref="D34:E34" si="6">D35+D36</f>
        <v>19617812</v>
      </c>
      <c r="E34" s="119">
        <f t="shared" si="6"/>
        <v>6965401</v>
      </c>
    </row>
    <row r="35" spans="2:5" x14ac:dyDescent="0.2">
      <c r="B35" s="36" t="s">
        <v>46</v>
      </c>
      <c r="C35" s="40">
        <v>4175038</v>
      </c>
      <c r="D35" s="127">
        <v>2467973</v>
      </c>
      <c r="E35" s="120">
        <v>1707065</v>
      </c>
    </row>
    <row r="36" spans="2:5" ht="13.5" thickBot="1" x14ac:dyDescent="0.25">
      <c r="B36" s="37" t="s">
        <v>21</v>
      </c>
      <c r="C36" s="41">
        <v>22408175</v>
      </c>
      <c r="D36" s="128">
        <v>17149839</v>
      </c>
      <c r="E36" s="122">
        <v>5258336</v>
      </c>
    </row>
    <row r="37" spans="2:5" ht="13.5" thickBot="1" x14ac:dyDescent="0.25"/>
    <row r="38" spans="2:5" ht="13.5" thickBot="1" x14ac:dyDescent="0.25">
      <c r="B38" s="70" t="s">
        <v>75</v>
      </c>
      <c r="C38" s="71"/>
      <c r="D38" s="71"/>
      <c r="E38" s="72"/>
    </row>
  </sheetData>
  <mergeCells count="1">
    <mergeCell ref="B4:E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B19" workbookViewId="0">
      <selection activeCell="F6" sqref="F6"/>
    </sheetView>
  </sheetViews>
  <sheetFormatPr defaultColWidth="9.140625"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6" width="14.7109375" style="1" customWidth="1"/>
    <col min="7" max="7" width="14.85546875" style="1" customWidth="1"/>
    <col min="8" max="8" width="12.5703125" style="1" customWidth="1"/>
    <col min="9" max="16384" width="9.140625" style="1"/>
  </cols>
  <sheetData>
    <row r="1" spans="1:8" ht="9.75" customHeight="1" thickBot="1" x14ac:dyDescent="0.25"/>
    <row r="2" spans="1:8" s="6" customFormat="1" ht="17.25" customHeight="1" thickBot="1" x14ac:dyDescent="0.25">
      <c r="A2"/>
      <c r="B2" s="25" t="s">
        <v>76</v>
      </c>
    </row>
    <row r="3" spans="1:8" ht="16.899999999999999" customHeight="1" thickBot="1" x14ac:dyDescent="0.25"/>
    <row r="4" spans="1:8" ht="16.5" customHeight="1" thickBot="1" x14ac:dyDescent="0.25">
      <c r="B4" s="145" t="s">
        <v>79</v>
      </c>
      <c r="C4" s="146"/>
      <c r="D4" s="146"/>
      <c r="E4" s="147"/>
    </row>
    <row r="5" spans="1:8" ht="15.75" customHeight="1" thickBot="1" x14ac:dyDescent="0.25">
      <c r="B5" s="16"/>
      <c r="C5" s="16"/>
      <c r="D5" s="16"/>
      <c r="E5" s="63" t="s">
        <v>57</v>
      </c>
    </row>
    <row r="6" spans="1:8" ht="18" customHeight="1" thickBot="1" x14ac:dyDescent="0.25">
      <c r="B6" s="48"/>
      <c r="C6" s="22" t="s">
        <v>24</v>
      </c>
      <c r="D6" s="123" t="s">
        <v>23</v>
      </c>
      <c r="E6" s="24" t="s">
        <v>30</v>
      </c>
    </row>
    <row r="7" spans="1:8" ht="13.5" thickBot="1" x14ac:dyDescent="0.25">
      <c r="B7" s="50" t="s">
        <v>10</v>
      </c>
      <c r="C7" s="51">
        <f>C9+C14+C16+C22+C26+C32+C34</f>
        <v>1970506109</v>
      </c>
      <c r="D7" s="124">
        <f t="shared" ref="D7:E7" si="0">D9+D14+D16+D22+D26+D32+D34</f>
        <v>1097845111</v>
      </c>
      <c r="E7" s="118">
        <f t="shared" si="0"/>
        <v>872660998</v>
      </c>
    </row>
    <row r="8" spans="1:8" ht="9" customHeight="1" x14ac:dyDescent="0.2">
      <c r="B8" s="34"/>
      <c r="C8" s="38"/>
      <c r="D8" s="125"/>
      <c r="E8" s="33"/>
    </row>
    <row r="9" spans="1:8" x14ac:dyDescent="0.2">
      <c r="B9" s="35" t="s">
        <v>15</v>
      </c>
      <c r="C9" s="39">
        <f>C10+C11+C12+C13</f>
        <v>924209800</v>
      </c>
      <c r="D9" s="126">
        <f t="shared" ref="D9:E9" si="1">D10+D11+D12+D13</f>
        <v>528524945</v>
      </c>
      <c r="E9" s="119">
        <f t="shared" si="1"/>
        <v>395684855</v>
      </c>
    </row>
    <row r="10" spans="1:8" x14ac:dyDescent="0.2">
      <c r="B10" s="36" t="s">
        <v>11</v>
      </c>
      <c r="C10" s="40">
        <v>798290814</v>
      </c>
      <c r="D10" s="127">
        <v>474866269</v>
      </c>
      <c r="E10" s="120">
        <v>323424545</v>
      </c>
      <c r="F10" s="13"/>
      <c r="G10" s="13"/>
      <c r="H10" s="13"/>
    </row>
    <row r="11" spans="1:8" x14ac:dyDescent="0.2">
      <c r="B11" s="36" t="s">
        <v>12</v>
      </c>
      <c r="C11" s="40">
        <v>60020730</v>
      </c>
      <c r="D11" s="127">
        <v>21112083</v>
      </c>
      <c r="E11" s="120">
        <v>38908647</v>
      </c>
    </row>
    <row r="12" spans="1:8" x14ac:dyDescent="0.2">
      <c r="B12" s="36" t="s">
        <v>13</v>
      </c>
      <c r="C12" s="40">
        <v>22800750</v>
      </c>
      <c r="D12" s="127">
        <v>8977449</v>
      </c>
      <c r="E12" s="120">
        <v>13823301</v>
      </c>
    </row>
    <row r="13" spans="1:8" x14ac:dyDescent="0.2">
      <c r="B13" s="36" t="s">
        <v>14</v>
      </c>
      <c r="C13" s="40">
        <v>43097506</v>
      </c>
      <c r="D13" s="127">
        <v>23569144</v>
      </c>
      <c r="E13" s="120">
        <v>19528362</v>
      </c>
    </row>
    <row r="14" spans="1:8" x14ac:dyDescent="0.2">
      <c r="B14" s="35" t="s">
        <v>17</v>
      </c>
      <c r="C14" s="39">
        <f>C15</f>
        <v>345127054</v>
      </c>
      <c r="D14" s="126">
        <f t="shared" ref="D14:E14" si="2">D15</f>
        <v>201685146</v>
      </c>
      <c r="E14" s="119">
        <f t="shared" si="2"/>
        <v>143441908</v>
      </c>
    </row>
    <row r="15" spans="1:8" x14ac:dyDescent="0.2">
      <c r="B15" s="36" t="s">
        <v>16</v>
      </c>
      <c r="C15" s="40">
        <v>345127054</v>
      </c>
      <c r="D15" s="127">
        <v>201685146</v>
      </c>
      <c r="E15" s="120">
        <v>143441908</v>
      </c>
    </row>
    <row r="16" spans="1:8" x14ac:dyDescent="0.2">
      <c r="B16" s="35" t="s">
        <v>19</v>
      </c>
      <c r="C16" s="39">
        <f>C17+C18+C19+C20+C21</f>
        <v>112360108</v>
      </c>
      <c r="D16" s="126">
        <f t="shared" ref="D16:E16" si="3">D17+D18+D19+D20+D21</f>
        <v>76557819</v>
      </c>
      <c r="E16" s="119">
        <f t="shared" si="3"/>
        <v>35802289</v>
      </c>
    </row>
    <row r="17" spans="2:5" x14ac:dyDescent="0.2">
      <c r="B17" s="36" t="s">
        <v>37</v>
      </c>
      <c r="C17" s="40">
        <v>4794368</v>
      </c>
      <c r="D17" s="127">
        <v>2434986</v>
      </c>
      <c r="E17" s="120">
        <v>2359382</v>
      </c>
    </row>
    <row r="18" spans="2:5" x14ac:dyDescent="0.2">
      <c r="B18" s="36" t="s">
        <v>38</v>
      </c>
      <c r="C18" s="40">
        <v>31063711</v>
      </c>
      <c r="D18" s="127">
        <v>20374226</v>
      </c>
      <c r="E18" s="120">
        <v>10689485</v>
      </c>
    </row>
    <row r="19" spans="2:5" x14ac:dyDescent="0.2">
      <c r="B19" s="36" t="s">
        <v>39</v>
      </c>
      <c r="C19" s="40">
        <v>70131842</v>
      </c>
      <c r="D19" s="127">
        <v>48978321</v>
      </c>
      <c r="E19" s="120">
        <v>21153521</v>
      </c>
    </row>
    <row r="20" spans="2:5" x14ac:dyDescent="0.2">
      <c r="B20" s="36" t="s">
        <v>33</v>
      </c>
      <c r="C20" s="40">
        <v>5386148</v>
      </c>
      <c r="D20" s="127">
        <v>4617073</v>
      </c>
      <c r="E20" s="120">
        <v>769075</v>
      </c>
    </row>
    <row r="21" spans="2:5" x14ac:dyDescent="0.2">
      <c r="B21" s="36" t="s">
        <v>18</v>
      </c>
      <c r="C21" s="40">
        <v>984039</v>
      </c>
      <c r="D21" s="127">
        <v>153213</v>
      </c>
      <c r="E21" s="120">
        <v>830826</v>
      </c>
    </row>
    <row r="22" spans="2:5" x14ac:dyDescent="0.2">
      <c r="B22" s="35" t="s">
        <v>31</v>
      </c>
      <c r="C22" s="39">
        <f>C23+C24+C25</f>
        <v>319386106</v>
      </c>
      <c r="D22" s="126">
        <f t="shared" ref="D22:E22" si="4">D23+D24+D25</f>
        <v>177943262</v>
      </c>
      <c r="E22" s="119">
        <f t="shared" si="4"/>
        <v>141442844</v>
      </c>
    </row>
    <row r="23" spans="2:5" x14ac:dyDescent="0.2">
      <c r="B23" s="36" t="s">
        <v>40</v>
      </c>
      <c r="C23" s="40">
        <v>134856695</v>
      </c>
      <c r="D23" s="127">
        <v>82284504</v>
      </c>
      <c r="E23" s="120">
        <v>52572191</v>
      </c>
    </row>
    <row r="24" spans="2:5" x14ac:dyDescent="0.2">
      <c r="B24" s="36" t="s">
        <v>41</v>
      </c>
      <c r="C24" s="40">
        <v>83253912</v>
      </c>
      <c r="D24" s="127">
        <v>43109007</v>
      </c>
      <c r="E24" s="120">
        <v>40144905</v>
      </c>
    </row>
    <row r="25" spans="2:5" x14ac:dyDescent="0.2">
      <c r="B25" s="36" t="s">
        <v>34</v>
      </c>
      <c r="C25" s="40">
        <v>101275499</v>
      </c>
      <c r="D25" s="127">
        <v>52549751</v>
      </c>
      <c r="E25" s="120">
        <v>48725748</v>
      </c>
    </row>
    <row r="26" spans="2:5" x14ac:dyDescent="0.2">
      <c r="B26" s="35" t="s">
        <v>20</v>
      </c>
      <c r="C26" s="39">
        <f>C27+C28+C29+C30+C31</f>
        <v>129843137</v>
      </c>
      <c r="D26" s="126">
        <f t="shared" ref="D26:E26" si="5">D27+D28+D29+D30+D31</f>
        <v>40580615</v>
      </c>
      <c r="E26" s="119">
        <f t="shared" si="5"/>
        <v>89262522</v>
      </c>
    </row>
    <row r="27" spans="2:5" x14ac:dyDescent="0.2">
      <c r="B27" s="36" t="s">
        <v>35</v>
      </c>
      <c r="C27" s="40">
        <v>10946394</v>
      </c>
      <c r="D27" s="127">
        <v>3714246</v>
      </c>
      <c r="E27" s="120">
        <v>7232148</v>
      </c>
    </row>
    <row r="28" spans="2:5" x14ac:dyDescent="0.2">
      <c r="B28" s="36" t="s">
        <v>42</v>
      </c>
      <c r="C28" s="40">
        <v>24056622</v>
      </c>
      <c r="D28" s="127">
        <v>9951778</v>
      </c>
      <c r="E28" s="120">
        <v>14104844</v>
      </c>
    </row>
    <row r="29" spans="2:5" x14ac:dyDescent="0.2">
      <c r="B29" s="36" t="s">
        <v>36</v>
      </c>
      <c r="C29" s="40">
        <v>17516936</v>
      </c>
      <c r="D29" s="127">
        <v>6814171</v>
      </c>
      <c r="E29" s="120">
        <v>10702765</v>
      </c>
    </row>
    <row r="30" spans="2:5" x14ac:dyDescent="0.2">
      <c r="B30" s="36" t="s">
        <v>43</v>
      </c>
      <c r="C30" s="40">
        <v>63083863</v>
      </c>
      <c r="D30" s="127">
        <v>14714074</v>
      </c>
      <c r="E30" s="120">
        <v>48369789</v>
      </c>
    </row>
    <row r="31" spans="2:5" x14ac:dyDescent="0.2">
      <c r="B31" s="36" t="s">
        <v>44</v>
      </c>
      <c r="C31" s="40">
        <v>14239322</v>
      </c>
      <c r="D31" s="127">
        <v>5386346</v>
      </c>
      <c r="E31" s="120">
        <v>8852976</v>
      </c>
    </row>
    <row r="32" spans="2:5" x14ac:dyDescent="0.2">
      <c r="B32" s="35" t="s">
        <v>32</v>
      </c>
      <c r="C32" s="39">
        <f>C33</f>
        <v>46330417</v>
      </c>
      <c r="D32" s="126">
        <f t="shared" ref="D32:E32" si="6">D33</f>
        <v>7272163</v>
      </c>
      <c r="E32" s="119">
        <f t="shared" si="6"/>
        <v>39058254</v>
      </c>
    </row>
    <row r="33" spans="2:5" x14ac:dyDescent="0.2">
      <c r="B33" s="36" t="s">
        <v>45</v>
      </c>
      <c r="C33" s="40">
        <v>46330417</v>
      </c>
      <c r="D33" s="127">
        <v>7272163</v>
      </c>
      <c r="E33" s="120">
        <v>39058254</v>
      </c>
    </row>
    <row r="34" spans="2:5" x14ac:dyDescent="0.2">
      <c r="B34" s="35" t="s">
        <v>22</v>
      </c>
      <c r="C34" s="39">
        <f>C35+C36</f>
        <v>93249487</v>
      </c>
      <c r="D34" s="126">
        <f t="shared" ref="D34:E34" si="7">D35+D36</f>
        <v>65281161</v>
      </c>
      <c r="E34" s="119">
        <f t="shared" si="7"/>
        <v>27968326</v>
      </c>
    </row>
    <row r="35" spans="2:5" x14ac:dyDescent="0.2">
      <c r="B35" s="36" t="s">
        <v>46</v>
      </c>
      <c r="C35" s="40">
        <v>13619581</v>
      </c>
      <c r="D35" s="127">
        <v>7243663</v>
      </c>
      <c r="E35" s="120">
        <v>6375918</v>
      </c>
    </row>
    <row r="36" spans="2:5" ht="13.5" thickBot="1" x14ac:dyDescent="0.25">
      <c r="B36" s="37" t="s">
        <v>21</v>
      </c>
      <c r="C36" s="41">
        <v>79629906</v>
      </c>
      <c r="D36" s="128">
        <v>58037498</v>
      </c>
      <c r="E36" s="122">
        <v>21592408</v>
      </c>
    </row>
    <row r="37" spans="2:5" ht="13.5" thickBot="1" x14ac:dyDescent="0.25"/>
    <row r="38" spans="2:5" ht="13.5" thickBot="1" x14ac:dyDescent="0.25">
      <c r="B38" s="70" t="s">
        <v>75</v>
      </c>
      <c r="C38" s="71"/>
      <c r="D38" s="71"/>
      <c r="E38" s="72"/>
    </row>
  </sheetData>
  <mergeCells count="1">
    <mergeCell ref="B4:E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J20" sqref="J20"/>
    </sheetView>
  </sheetViews>
  <sheetFormatPr defaultColWidth="9.140625" defaultRowHeight="12.75" x14ac:dyDescent="0.2"/>
  <cols>
    <col min="1" max="1" width="3.140625" style="1" customWidth="1"/>
    <col min="2" max="2" width="38.140625" style="11" customWidth="1"/>
    <col min="3" max="3" width="16" style="11" customWidth="1"/>
    <col min="4" max="4" width="16.85546875" style="11" customWidth="1"/>
    <col min="5" max="5" width="13.85546875" style="11" customWidth="1"/>
    <col min="6" max="6" width="13.42578125" style="11" customWidth="1"/>
    <col min="7" max="7" width="19.42578125" style="11" customWidth="1"/>
    <col min="8" max="16384" width="9.140625" style="1"/>
  </cols>
  <sheetData>
    <row r="1" spans="1:16" ht="15" customHeight="1" thickBot="1" x14ac:dyDescent="0.25"/>
    <row r="2" spans="1:16" s="6" customFormat="1" ht="18.75" customHeight="1" thickBot="1" x14ac:dyDescent="0.25">
      <c r="A2"/>
      <c r="B2" s="25" t="s">
        <v>82</v>
      </c>
    </row>
    <row r="3" spans="1:16" ht="12" customHeight="1" thickBot="1" x14ac:dyDescent="0.25"/>
    <row r="4" spans="1:16" ht="19.5" customHeight="1" thickBot="1" x14ac:dyDescent="0.25">
      <c r="B4" s="148" t="s">
        <v>84</v>
      </c>
      <c r="C4" s="149"/>
      <c r="D4" s="149"/>
      <c r="E4" s="149"/>
      <c r="F4" s="149"/>
      <c r="G4" s="150"/>
    </row>
    <row r="5" spans="1:16" ht="13.5" thickBot="1" x14ac:dyDescent="0.25">
      <c r="G5" s="68" t="s">
        <v>71</v>
      </c>
    </row>
    <row r="6" spans="1:16" ht="33" customHeight="1" thickBot="1" x14ac:dyDescent="0.25">
      <c r="B6" s="52" t="s">
        <v>47</v>
      </c>
      <c r="C6" s="53" t="s">
        <v>26</v>
      </c>
      <c r="D6" s="54" t="s">
        <v>56</v>
      </c>
      <c r="E6" s="54" t="s">
        <v>48</v>
      </c>
      <c r="F6" s="54" t="s">
        <v>49</v>
      </c>
      <c r="G6" s="55" t="s">
        <v>50</v>
      </c>
    </row>
    <row r="7" spans="1:16" s="12" customFormat="1" ht="13.5" thickBot="1" x14ac:dyDescent="0.25">
      <c r="B7" s="56" t="s">
        <v>10</v>
      </c>
      <c r="C7" s="78">
        <v>222384</v>
      </c>
      <c r="D7" s="79">
        <v>83881</v>
      </c>
      <c r="E7" s="79">
        <v>87641</v>
      </c>
      <c r="F7" s="79">
        <v>39770</v>
      </c>
      <c r="G7" s="80">
        <v>11092</v>
      </c>
      <c r="H7" s="10"/>
      <c r="I7" s="10"/>
      <c r="J7" s="10"/>
      <c r="K7" s="10"/>
      <c r="L7" s="10"/>
      <c r="M7" s="10"/>
    </row>
    <row r="8" spans="1:16" ht="12" customHeight="1" thickBot="1" x14ac:dyDescent="0.25">
      <c r="B8" s="34"/>
      <c r="C8" s="81"/>
      <c r="D8" s="82"/>
      <c r="E8" s="82"/>
      <c r="F8" s="82"/>
      <c r="G8" s="83"/>
      <c r="H8" s="13"/>
      <c r="I8" s="13"/>
      <c r="J8" s="13"/>
      <c r="K8" s="13"/>
      <c r="L8" s="13"/>
      <c r="M8" s="13"/>
    </row>
    <row r="9" spans="1:16" s="12" customFormat="1" ht="13.5" thickBot="1" x14ac:dyDescent="0.25">
      <c r="B9" s="65" t="s">
        <v>29</v>
      </c>
      <c r="C9" s="130">
        <v>127710</v>
      </c>
      <c r="D9" s="131">
        <v>45124</v>
      </c>
      <c r="E9" s="133">
        <v>46561</v>
      </c>
      <c r="F9" s="133">
        <v>29750</v>
      </c>
      <c r="G9" s="132">
        <v>6275</v>
      </c>
      <c r="H9" s="13"/>
      <c r="I9" s="13"/>
      <c r="J9" s="1"/>
      <c r="K9" s="13"/>
      <c r="L9" s="13"/>
      <c r="M9" s="13"/>
    </row>
    <row r="10" spans="1:16" x14ac:dyDescent="0.2">
      <c r="B10" s="64" t="s">
        <v>60</v>
      </c>
      <c r="C10" s="84">
        <v>91394</v>
      </c>
      <c r="D10" s="85">
        <v>34786</v>
      </c>
      <c r="E10" s="85">
        <v>30788</v>
      </c>
      <c r="F10" s="85">
        <v>22000</v>
      </c>
      <c r="G10" s="86">
        <v>3820</v>
      </c>
      <c r="H10" s="13"/>
      <c r="I10" s="13"/>
      <c r="J10" s="13"/>
      <c r="K10" s="13"/>
      <c r="L10" s="13"/>
      <c r="M10" s="13"/>
    </row>
    <row r="11" spans="1:16" ht="13.5" customHeight="1" x14ac:dyDescent="0.2">
      <c r="B11" s="42" t="s">
        <v>61</v>
      </c>
      <c r="C11" s="87">
        <v>28332</v>
      </c>
      <c r="D11" s="85">
        <v>8831</v>
      </c>
      <c r="E11" s="85">
        <v>12582</v>
      </c>
      <c r="F11" s="85">
        <v>5007</v>
      </c>
      <c r="G11" s="86">
        <v>1912</v>
      </c>
      <c r="H11" s="13"/>
      <c r="I11" s="13"/>
      <c r="J11" s="13"/>
      <c r="K11" s="13"/>
      <c r="L11" s="13"/>
      <c r="M11" s="13"/>
    </row>
    <row r="12" spans="1:16" ht="13.5" thickBot="1" x14ac:dyDescent="0.25">
      <c r="B12" s="66" t="s">
        <v>62</v>
      </c>
      <c r="C12" s="88">
        <v>7984</v>
      </c>
      <c r="D12" s="85">
        <v>1507</v>
      </c>
      <c r="E12" s="85">
        <v>3191</v>
      </c>
      <c r="F12" s="85">
        <v>2743</v>
      </c>
      <c r="G12" s="86">
        <v>543</v>
      </c>
      <c r="H12" s="13"/>
      <c r="I12" s="13"/>
      <c r="J12" s="13"/>
      <c r="K12" s="13"/>
      <c r="L12" s="13"/>
      <c r="M12" s="13"/>
    </row>
    <row r="13" spans="1:16" s="12" customFormat="1" ht="13.5" thickBot="1" x14ac:dyDescent="0.25">
      <c r="B13" s="65" t="s">
        <v>28</v>
      </c>
      <c r="C13" s="131">
        <v>94674</v>
      </c>
      <c r="D13" s="134">
        <v>38757</v>
      </c>
      <c r="E13" s="134">
        <v>41080</v>
      </c>
      <c r="F13" s="134">
        <v>10020</v>
      </c>
      <c r="G13" s="132">
        <v>4817</v>
      </c>
      <c r="K13" s="15"/>
      <c r="L13" s="15"/>
      <c r="M13" s="15"/>
      <c r="N13" s="15"/>
      <c r="O13" s="15"/>
      <c r="P13" s="15"/>
    </row>
    <row r="14" spans="1:16" x14ac:dyDescent="0.2">
      <c r="B14" s="67" t="s">
        <v>63</v>
      </c>
      <c r="C14" s="84">
        <v>53703</v>
      </c>
      <c r="D14" s="85">
        <v>27607</v>
      </c>
      <c r="E14" s="85">
        <v>21601</v>
      </c>
      <c r="F14" s="85">
        <v>2025</v>
      </c>
      <c r="G14" s="86">
        <v>2470</v>
      </c>
      <c r="H14" s="13"/>
      <c r="I14" s="13"/>
      <c r="J14" s="13"/>
      <c r="K14" s="13"/>
      <c r="L14" s="13"/>
      <c r="M14" s="13"/>
      <c r="N14" s="18"/>
      <c r="O14" s="18"/>
      <c r="P14" s="18"/>
    </row>
    <row r="15" spans="1:16" x14ac:dyDescent="0.2">
      <c r="B15" s="43" t="s">
        <v>64</v>
      </c>
      <c r="C15" s="87">
        <v>650</v>
      </c>
      <c r="D15" s="85">
        <v>98</v>
      </c>
      <c r="E15" s="85">
        <v>479</v>
      </c>
      <c r="F15" s="85">
        <v>31</v>
      </c>
      <c r="G15" s="86">
        <v>42</v>
      </c>
      <c r="H15" s="13"/>
      <c r="I15" s="13"/>
      <c r="J15" s="13"/>
      <c r="K15" s="13"/>
      <c r="L15" s="13"/>
      <c r="M15" s="13"/>
      <c r="N15" s="18"/>
      <c r="O15" s="18"/>
      <c r="P15" s="18"/>
    </row>
    <row r="16" spans="1:16" x14ac:dyDescent="0.2">
      <c r="B16" s="43" t="s">
        <v>65</v>
      </c>
      <c r="C16" s="87">
        <v>6960</v>
      </c>
      <c r="D16" s="85">
        <v>746</v>
      </c>
      <c r="E16" s="85">
        <v>1743</v>
      </c>
      <c r="F16" s="85">
        <v>3733</v>
      </c>
      <c r="G16" s="86">
        <v>738</v>
      </c>
      <c r="H16" s="13"/>
      <c r="I16" s="13"/>
      <c r="J16" s="13"/>
      <c r="K16" s="14"/>
      <c r="L16" s="14"/>
      <c r="M16" s="14"/>
      <c r="N16" s="18"/>
      <c r="O16" s="18"/>
      <c r="P16" s="18"/>
    </row>
    <row r="17" spans="2:16" x14ac:dyDescent="0.2">
      <c r="B17" s="43" t="s">
        <v>66</v>
      </c>
      <c r="C17" s="87">
        <v>22329</v>
      </c>
      <c r="D17" s="85">
        <v>8511</v>
      </c>
      <c r="E17" s="85">
        <v>10347</v>
      </c>
      <c r="F17" s="85">
        <v>2592</v>
      </c>
      <c r="G17" s="86">
        <v>879</v>
      </c>
      <c r="H17" s="13"/>
      <c r="I17" s="13"/>
      <c r="J17" s="13"/>
      <c r="K17" s="14"/>
      <c r="L17" s="14"/>
      <c r="M17" s="14"/>
      <c r="N17" s="18"/>
      <c r="O17" s="18"/>
      <c r="P17" s="18"/>
    </row>
    <row r="18" spans="2:16" x14ac:dyDescent="0.2">
      <c r="B18" s="43" t="s">
        <v>67</v>
      </c>
      <c r="C18" s="87">
        <v>3901</v>
      </c>
      <c r="D18" s="85">
        <v>1334</v>
      </c>
      <c r="E18" s="85">
        <v>2409</v>
      </c>
      <c r="F18" s="85" t="s">
        <v>88</v>
      </c>
      <c r="G18" s="86">
        <v>158</v>
      </c>
      <c r="H18" s="13"/>
      <c r="I18" s="13"/>
      <c r="J18" s="13"/>
      <c r="K18" s="14"/>
      <c r="L18" s="14"/>
      <c r="M18" s="14"/>
      <c r="N18" s="18"/>
      <c r="O18" s="18"/>
      <c r="P18" s="18"/>
    </row>
    <row r="19" spans="2:16" x14ac:dyDescent="0.2">
      <c r="B19" s="43" t="s">
        <v>68</v>
      </c>
      <c r="C19" s="129" t="s">
        <v>88</v>
      </c>
      <c r="D19" s="85" t="s">
        <v>88</v>
      </c>
      <c r="E19" s="85" t="s">
        <v>88</v>
      </c>
      <c r="F19" s="89" t="s">
        <v>88</v>
      </c>
      <c r="G19" s="90" t="s">
        <v>88</v>
      </c>
      <c r="H19" s="13"/>
      <c r="I19" s="13"/>
      <c r="J19" s="13"/>
      <c r="K19" s="14"/>
      <c r="L19" s="14"/>
      <c r="M19" s="14"/>
      <c r="N19" s="18"/>
      <c r="O19" s="18"/>
      <c r="P19" s="18"/>
    </row>
    <row r="20" spans="2:16" x14ac:dyDescent="0.2">
      <c r="B20" s="43" t="s">
        <v>69</v>
      </c>
      <c r="C20" s="87">
        <v>4299</v>
      </c>
      <c r="D20" s="85">
        <v>461</v>
      </c>
      <c r="E20" s="85">
        <v>3057</v>
      </c>
      <c r="F20" s="85">
        <v>257</v>
      </c>
      <c r="G20" s="86">
        <v>524</v>
      </c>
      <c r="H20" s="13"/>
      <c r="I20" s="13"/>
      <c r="J20" s="13"/>
      <c r="K20" s="14"/>
      <c r="L20" s="14"/>
      <c r="M20" s="14"/>
      <c r="N20" s="18"/>
      <c r="O20" s="18"/>
      <c r="P20" s="18"/>
    </row>
    <row r="21" spans="2:16" ht="13.5" thickBot="1" x14ac:dyDescent="0.25">
      <c r="B21" s="44" t="s">
        <v>70</v>
      </c>
      <c r="C21" s="91">
        <v>2832</v>
      </c>
      <c r="D21" s="92" t="s">
        <v>88</v>
      </c>
      <c r="E21" s="92">
        <v>1444</v>
      </c>
      <c r="F21" s="92">
        <v>1382</v>
      </c>
      <c r="G21" s="93">
        <v>6</v>
      </c>
      <c r="H21" s="13"/>
      <c r="I21" s="13"/>
      <c r="J21" s="13"/>
      <c r="K21" s="14"/>
      <c r="L21" s="14"/>
      <c r="M21" s="14"/>
      <c r="N21" s="18"/>
      <c r="O21" s="18"/>
      <c r="P21" s="18"/>
    </row>
    <row r="23" spans="2:16" x14ac:dyDescent="0.2">
      <c r="K23" s="18"/>
      <c r="L23" s="18"/>
      <c r="M23" s="18"/>
      <c r="N23" s="18"/>
      <c r="O23" s="18"/>
      <c r="P23" s="18"/>
    </row>
    <row r="24" spans="2:16" x14ac:dyDescent="0.2">
      <c r="B24" s="1"/>
      <c r="K24" s="18"/>
      <c r="L24" s="18"/>
      <c r="M24" s="18"/>
      <c r="N24" s="18"/>
      <c r="O24" s="18"/>
      <c r="P24" s="18"/>
    </row>
  </sheetData>
  <mergeCells count="1">
    <mergeCell ref="B4:G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7" sqref="F27"/>
    </sheetView>
  </sheetViews>
  <sheetFormatPr defaultColWidth="9.140625" defaultRowHeight="12.75" x14ac:dyDescent="0.2"/>
  <cols>
    <col min="1" max="1" width="3.5703125" style="1" customWidth="1"/>
    <col min="2" max="2" width="37.7109375" style="1" customWidth="1"/>
    <col min="3" max="3" width="17.140625" style="1" customWidth="1"/>
    <col min="4" max="4" width="10.7109375" style="1" customWidth="1"/>
    <col min="5" max="5" width="13" style="1" customWidth="1"/>
    <col min="6" max="6" width="10.5703125" style="1" customWidth="1"/>
    <col min="7" max="7" width="10.28515625" style="1" customWidth="1"/>
    <col min="8" max="8" width="10.140625" style="1" customWidth="1"/>
    <col min="9" max="9" width="15.140625" style="1" customWidth="1"/>
    <col min="10" max="16384" width="9.140625" style="1"/>
  </cols>
  <sheetData>
    <row r="1" spans="1:9" ht="13.5" thickBot="1" x14ac:dyDescent="0.25"/>
    <row r="2" spans="1:9" s="6" customFormat="1" ht="26.25" customHeight="1" thickBot="1" x14ac:dyDescent="0.25">
      <c r="A2"/>
      <c r="B2" s="25" t="s">
        <v>82</v>
      </c>
    </row>
    <row r="3" spans="1:9" ht="13.5" thickBot="1" x14ac:dyDescent="0.25"/>
    <row r="4" spans="1:9" ht="19.5" customHeight="1" thickBot="1" x14ac:dyDescent="0.25">
      <c r="B4" s="151" t="s">
        <v>83</v>
      </c>
      <c r="C4" s="152"/>
      <c r="D4" s="152"/>
      <c r="E4" s="152"/>
      <c r="F4" s="152"/>
      <c r="G4" s="152"/>
      <c r="H4" s="152"/>
      <c r="I4" s="153"/>
    </row>
    <row r="5" spans="1:9" ht="13.5" thickBot="1" x14ac:dyDescent="0.25">
      <c r="C5" s="19"/>
      <c r="D5" s="19"/>
      <c r="E5" s="19"/>
      <c r="F5" s="19"/>
      <c r="G5" s="19"/>
      <c r="H5" s="19"/>
      <c r="I5" s="68" t="s">
        <v>71</v>
      </c>
    </row>
    <row r="6" spans="1:9" ht="38.25" customHeight="1" thickBot="1" x14ac:dyDescent="0.25">
      <c r="B6" s="57" t="s">
        <v>58</v>
      </c>
      <c r="C6" s="49" t="s">
        <v>25</v>
      </c>
      <c r="D6" s="58" t="s">
        <v>51</v>
      </c>
      <c r="E6" s="59" t="s">
        <v>52</v>
      </c>
      <c r="F6" s="59" t="s">
        <v>72</v>
      </c>
      <c r="G6" s="58" t="s">
        <v>53</v>
      </c>
      <c r="H6" s="58" t="s">
        <v>54</v>
      </c>
      <c r="I6" s="60" t="s">
        <v>55</v>
      </c>
    </row>
    <row r="7" spans="1:9" ht="13.5" thickBot="1" x14ac:dyDescent="0.25">
      <c r="B7" s="61" t="s">
        <v>24</v>
      </c>
      <c r="C7" s="113">
        <v>222384</v>
      </c>
      <c r="D7" s="95">
        <v>182080</v>
      </c>
      <c r="E7" s="95">
        <v>33040</v>
      </c>
      <c r="F7" s="95">
        <v>6130</v>
      </c>
      <c r="G7" s="95">
        <v>163</v>
      </c>
      <c r="H7" s="95">
        <v>27</v>
      </c>
      <c r="I7" s="96">
        <v>944</v>
      </c>
    </row>
    <row r="8" spans="1:9" ht="9" customHeight="1" thickBot="1" x14ac:dyDescent="0.25">
      <c r="B8" s="34"/>
      <c r="C8" s="98"/>
      <c r="D8" s="98"/>
      <c r="E8" s="98"/>
      <c r="F8" s="98"/>
      <c r="G8" s="98"/>
      <c r="H8" s="98"/>
      <c r="I8" s="99"/>
    </row>
    <row r="9" spans="1:9" ht="13.5" thickBot="1" x14ac:dyDescent="0.25">
      <c r="B9" s="65" t="s">
        <v>29</v>
      </c>
      <c r="C9" s="135">
        <v>127710</v>
      </c>
      <c r="D9" s="137">
        <v>105096</v>
      </c>
      <c r="E9" s="137">
        <v>21437</v>
      </c>
      <c r="F9" s="137">
        <v>425</v>
      </c>
      <c r="G9" s="135">
        <v>16</v>
      </c>
      <c r="H9" s="138">
        <v>27</v>
      </c>
      <c r="I9" s="136">
        <v>709</v>
      </c>
    </row>
    <row r="10" spans="1:9" x14ac:dyDescent="0.2">
      <c r="B10" s="64" t="s">
        <v>60</v>
      </c>
      <c r="C10" s="114">
        <v>91394</v>
      </c>
      <c r="D10" s="101">
        <v>77078</v>
      </c>
      <c r="E10" s="101">
        <v>13328</v>
      </c>
      <c r="F10" s="101">
        <v>290</v>
      </c>
      <c r="G10" s="101">
        <v>16</v>
      </c>
      <c r="H10" s="101">
        <v>27</v>
      </c>
      <c r="I10" s="102">
        <v>655</v>
      </c>
    </row>
    <row r="11" spans="1:9" x14ac:dyDescent="0.2">
      <c r="B11" s="42" t="s">
        <v>61</v>
      </c>
      <c r="C11" s="115">
        <v>28332</v>
      </c>
      <c r="D11" s="101">
        <v>22400</v>
      </c>
      <c r="E11" s="101">
        <v>5815</v>
      </c>
      <c r="F11" s="101">
        <v>63</v>
      </c>
      <c r="G11" s="101" t="s">
        <v>88</v>
      </c>
      <c r="H11" s="101" t="s">
        <v>88</v>
      </c>
      <c r="I11" s="102">
        <v>54</v>
      </c>
    </row>
    <row r="12" spans="1:9" ht="13.5" thickBot="1" x14ac:dyDescent="0.25">
      <c r="B12" s="66" t="s">
        <v>62</v>
      </c>
      <c r="C12" s="116">
        <v>7984</v>
      </c>
      <c r="D12" s="101">
        <v>5618</v>
      </c>
      <c r="E12" s="101">
        <v>2294</v>
      </c>
      <c r="F12" s="101">
        <v>72</v>
      </c>
      <c r="G12" s="101" t="s">
        <v>88</v>
      </c>
      <c r="H12" s="101" t="s">
        <v>88</v>
      </c>
      <c r="I12" s="102" t="s">
        <v>88</v>
      </c>
    </row>
    <row r="13" spans="1:9" s="12" customFormat="1" ht="13.5" thickBot="1" x14ac:dyDescent="0.25">
      <c r="B13" s="65" t="s">
        <v>28</v>
      </c>
      <c r="C13" s="135">
        <v>94674</v>
      </c>
      <c r="D13" s="137">
        <v>76984</v>
      </c>
      <c r="E13" s="137">
        <v>11603</v>
      </c>
      <c r="F13" s="137">
        <v>5705</v>
      </c>
      <c r="G13" s="137">
        <v>147</v>
      </c>
      <c r="H13" s="137" t="s">
        <v>88</v>
      </c>
      <c r="I13" s="136">
        <v>235</v>
      </c>
    </row>
    <row r="14" spans="1:9" x14ac:dyDescent="0.2">
      <c r="B14" s="67" t="s">
        <v>63</v>
      </c>
      <c r="C14" s="114">
        <v>53703</v>
      </c>
      <c r="D14" s="101">
        <v>45382</v>
      </c>
      <c r="E14" s="101">
        <v>4245</v>
      </c>
      <c r="F14" s="101">
        <v>3853</v>
      </c>
      <c r="G14" s="101">
        <v>118</v>
      </c>
      <c r="H14" s="101" t="s">
        <v>88</v>
      </c>
      <c r="I14" s="102">
        <v>105</v>
      </c>
    </row>
    <row r="15" spans="1:9" x14ac:dyDescent="0.2">
      <c r="B15" s="43" t="s">
        <v>64</v>
      </c>
      <c r="C15" s="115">
        <v>650</v>
      </c>
      <c r="D15" s="101">
        <v>385</v>
      </c>
      <c r="E15" s="101">
        <v>194</v>
      </c>
      <c r="F15" s="101">
        <v>62</v>
      </c>
      <c r="G15" s="101" t="s">
        <v>88</v>
      </c>
      <c r="H15" s="101" t="s">
        <v>88</v>
      </c>
      <c r="I15" s="102">
        <v>9</v>
      </c>
    </row>
    <row r="16" spans="1:9" x14ac:dyDescent="0.2">
      <c r="B16" s="43" t="s">
        <v>65</v>
      </c>
      <c r="C16" s="115">
        <v>6960</v>
      </c>
      <c r="D16" s="101">
        <v>4988</v>
      </c>
      <c r="E16" s="101">
        <v>270</v>
      </c>
      <c r="F16" s="101">
        <v>1664</v>
      </c>
      <c r="G16" s="101">
        <v>14</v>
      </c>
      <c r="H16" s="101" t="s">
        <v>88</v>
      </c>
      <c r="I16" s="102">
        <v>24</v>
      </c>
    </row>
    <row r="17" spans="2:9" x14ac:dyDescent="0.2">
      <c r="B17" s="43" t="s">
        <v>66</v>
      </c>
      <c r="C17" s="115">
        <v>22329</v>
      </c>
      <c r="D17" s="101">
        <v>17513</v>
      </c>
      <c r="E17" s="101">
        <v>4711</v>
      </c>
      <c r="F17" s="101">
        <v>24</v>
      </c>
      <c r="G17" s="101">
        <v>15</v>
      </c>
      <c r="H17" s="101" t="s">
        <v>88</v>
      </c>
      <c r="I17" s="102">
        <v>66</v>
      </c>
    </row>
    <row r="18" spans="2:9" x14ac:dyDescent="0.2">
      <c r="B18" s="43" t="s">
        <v>67</v>
      </c>
      <c r="C18" s="115">
        <v>3901</v>
      </c>
      <c r="D18" s="101">
        <v>3761</v>
      </c>
      <c r="E18" s="101">
        <v>140</v>
      </c>
      <c r="F18" s="101" t="s">
        <v>88</v>
      </c>
      <c r="G18" s="101" t="s">
        <v>88</v>
      </c>
      <c r="H18" s="101" t="s">
        <v>88</v>
      </c>
      <c r="I18" s="102" t="s">
        <v>88</v>
      </c>
    </row>
    <row r="19" spans="2:9" x14ac:dyDescent="0.2">
      <c r="B19" s="43" t="s">
        <v>68</v>
      </c>
      <c r="C19" s="115" t="s">
        <v>88</v>
      </c>
      <c r="D19" s="101" t="s">
        <v>88</v>
      </c>
      <c r="E19" s="101" t="s">
        <v>88</v>
      </c>
      <c r="F19" s="101" t="s">
        <v>88</v>
      </c>
      <c r="G19" s="101" t="s">
        <v>88</v>
      </c>
      <c r="H19" s="101" t="s">
        <v>88</v>
      </c>
      <c r="I19" s="102" t="s">
        <v>88</v>
      </c>
    </row>
    <row r="20" spans="2:9" x14ac:dyDescent="0.2">
      <c r="B20" s="43" t="s">
        <v>69</v>
      </c>
      <c r="C20" s="115">
        <v>4299</v>
      </c>
      <c r="D20" s="101">
        <v>2247</v>
      </c>
      <c r="E20" s="101">
        <v>1956</v>
      </c>
      <c r="F20" s="101">
        <v>82</v>
      </c>
      <c r="G20" s="101" t="s">
        <v>88</v>
      </c>
      <c r="H20" s="101" t="s">
        <v>88</v>
      </c>
      <c r="I20" s="102">
        <v>14</v>
      </c>
    </row>
    <row r="21" spans="2:9" ht="13.5" thickBot="1" x14ac:dyDescent="0.25">
      <c r="B21" s="44" t="s">
        <v>70</v>
      </c>
      <c r="C21" s="117">
        <v>2832</v>
      </c>
      <c r="D21" s="106">
        <v>2708</v>
      </c>
      <c r="E21" s="106">
        <v>87</v>
      </c>
      <c r="F21" s="106">
        <v>20</v>
      </c>
      <c r="G21" s="106" t="s">
        <v>88</v>
      </c>
      <c r="H21" s="106" t="s">
        <v>88</v>
      </c>
      <c r="I21" s="107">
        <v>17</v>
      </c>
    </row>
    <row r="25" spans="2:9" x14ac:dyDescent="0.2">
      <c r="C25" s="13"/>
      <c r="D25" s="13"/>
      <c r="E25" s="13"/>
      <c r="F25" s="13"/>
      <c r="G25" s="13"/>
      <c r="H25" s="13"/>
      <c r="I25" s="13"/>
    </row>
    <row r="26" spans="2:9" x14ac:dyDescent="0.2">
      <c r="C26" s="13"/>
      <c r="D26" s="13"/>
      <c r="E26" s="13"/>
      <c r="F26" s="13"/>
      <c r="G26" s="13"/>
      <c r="H26" s="13"/>
      <c r="I26" s="13"/>
    </row>
    <row r="27" spans="2:9" x14ac:dyDescent="0.2">
      <c r="C27" s="13"/>
      <c r="D27" s="13"/>
      <c r="E27" s="13"/>
      <c r="F27" s="13"/>
      <c r="G27" s="13"/>
      <c r="H27" s="13"/>
      <c r="I27" s="13"/>
    </row>
    <row r="28" spans="2:9" x14ac:dyDescent="0.2">
      <c r="C28" s="13"/>
      <c r="D28" s="13"/>
      <c r="E28" s="13"/>
      <c r="F28" s="13"/>
      <c r="G28" s="13"/>
      <c r="H28" s="13"/>
      <c r="I28" s="13"/>
    </row>
    <row r="29" spans="2:9" x14ac:dyDescent="0.2">
      <c r="C29" s="13"/>
      <c r="D29" s="13"/>
      <c r="E29" s="13"/>
      <c r="F29" s="13"/>
      <c r="G29" s="13"/>
      <c r="H29" s="13"/>
      <c r="I29" s="13"/>
    </row>
    <row r="30" spans="2:9" x14ac:dyDescent="0.2">
      <c r="C30" s="13"/>
      <c r="D30" s="13"/>
      <c r="E30" s="13"/>
      <c r="F30" s="13"/>
      <c r="G30" s="13"/>
      <c r="H30" s="13"/>
      <c r="I30" s="13"/>
    </row>
    <row r="31" spans="2:9" x14ac:dyDescent="0.2">
      <c r="C31" s="13"/>
      <c r="D31" s="13"/>
      <c r="E31" s="13"/>
      <c r="F31" s="13"/>
      <c r="G31" s="13"/>
      <c r="H31" s="13"/>
      <c r="I31" s="13"/>
    </row>
    <row r="32" spans="2:9" x14ac:dyDescent="0.2">
      <c r="C32" s="13"/>
      <c r="D32" s="13"/>
      <c r="E32" s="13"/>
      <c r="F32" s="13"/>
      <c r="G32" s="13"/>
      <c r="H32" s="13"/>
      <c r="I32" s="13"/>
    </row>
    <row r="33" spans="3:9" x14ac:dyDescent="0.2">
      <c r="C33" s="13"/>
      <c r="D33" s="13"/>
      <c r="E33" s="13"/>
      <c r="F33" s="13"/>
      <c r="G33" s="13"/>
      <c r="H33" s="13"/>
      <c r="I33" s="13"/>
    </row>
    <row r="34" spans="3:9" x14ac:dyDescent="0.2">
      <c r="C34" s="13"/>
      <c r="D34" s="13"/>
      <c r="E34" s="13"/>
      <c r="F34" s="13"/>
      <c r="G34" s="13"/>
      <c r="H34" s="13"/>
      <c r="I34" s="13"/>
    </row>
    <row r="35" spans="3:9" x14ac:dyDescent="0.2">
      <c r="C35" s="13"/>
      <c r="D35" s="13"/>
      <c r="E35" s="13"/>
      <c r="F35" s="13"/>
      <c r="G35" s="13"/>
      <c r="H35" s="13"/>
      <c r="I35" s="13"/>
    </row>
    <row r="36" spans="3:9" x14ac:dyDescent="0.2">
      <c r="C36" s="13"/>
      <c r="D36" s="13"/>
      <c r="E36" s="13"/>
      <c r="F36" s="13"/>
      <c r="G36" s="13"/>
      <c r="H36" s="13"/>
      <c r="I36" s="13"/>
    </row>
    <row r="37" spans="3:9" ht="14.25" x14ac:dyDescent="0.2">
      <c r="H37" s="17"/>
      <c r="I37" s="17"/>
    </row>
  </sheetData>
  <mergeCells count="1">
    <mergeCell ref="B4:I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L16" sqref="L16"/>
    </sheetView>
  </sheetViews>
  <sheetFormatPr defaultColWidth="9.140625" defaultRowHeight="12.75" x14ac:dyDescent="0.2"/>
  <cols>
    <col min="1" max="1" width="3.140625" style="1" customWidth="1"/>
    <col min="2" max="2" width="38.140625" style="11" customWidth="1"/>
    <col min="3" max="3" width="16" style="11" customWidth="1"/>
    <col min="4" max="4" width="16.85546875" style="11" customWidth="1"/>
    <col min="5" max="5" width="13.85546875" style="11" customWidth="1"/>
    <col min="6" max="6" width="13.42578125" style="11" customWidth="1"/>
    <col min="7" max="7" width="19.42578125" style="11" customWidth="1"/>
    <col min="8" max="16384" width="9.140625" style="1"/>
  </cols>
  <sheetData>
    <row r="1" spans="1:16" ht="12" customHeight="1" thickBot="1" x14ac:dyDescent="0.25"/>
    <row r="2" spans="1:16" s="6" customFormat="1" ht="21" customHeight="1" thickBot="1" x14ac:dyDescent="0.25">
      <c r="A2"/>
      <c r="B2" s="25" t="s">
        <v>76</v>
      </c>
    </row>
    <row r="3" spans="1:16" ht="12" customHeight="1" thickBot="1" x14ac:dyDescent="0.25"/>
    <row r="4" spans="1:16" ht="19.5" customHeight="1" thickBot="1" x14ac:dyDescent="0.25">
      <c r="B4" s="148" t="s">
        <v>80</v>
      </c>
      <c r="C4" s="149"/>
      <c r="D4" s="149"/>
      <c r="E4" s="149"/>
      <c r="F4" s="149"/>
      <c r="G4" s="150"/>
    </row>
    <row r="5" spans="1:16" ht="13.5" thickBot="1" x14ac:dyDescent="0.25">
      <c r="G5" s="68" t="s">
        <v>71</v>
      </c>
    </row>
    <row r="6" spans="1:16" ht="33" customHeight="1" thickBot="1" x14ac:dyDescent="0.25">
      <c r="B6" s="52" t="s">
        <v>47</v>
      </c>
      <c r="C6" s="53" t="s">
        <v>26</v>
      </c>
      <c r="D6" s="54" t="s">
        <v>56</v>
      </c>
      <c r="E6" s="54" t="s">
        <v>48</v>
      </c>
      <c r="F6" s="54" t="s">
        <v>49</v>
      </c>
      <c r="G6" s="55" t="s">
        <v>50</v>
      </c>
    </row>
    <row r="7" spans="1:16" s="12" customFormat="1" ht="13.5" thickBot="1" x14ac:dyDescent="0.25">
      <c r="B7" s="56" t="s">
        <v>10</v>
      </c>
      <c r="C7" s="94">
        <v>837747</v>
      </c>
      <c r="D7" s="95">
        <v>326456</v>
      </c>
      <c r="E7" s="95">
        <v>322773</v>
      </c>
      <c r="F7" s="95">
        <v>145523</v>
      </c>
      <c r="G7" s="96">
        <v>42995</v>
      </c>
      <c r="H7" s="10"/>
      <c r="I7" s="10"/>
      <c r="J7" s="10"/>
      <c r="K7" s="10"/>
      <c r="L7" s="10"/>
      <c r="M7" s="10"/>
    </row>
    <row r="8" spans="1:16" ht="12.75" customHeight="1" thickBot="1" x14ac:dyDescent="0.25">
      <c r="B8" s="34"/>
      <c r="C8" s="97"/>
      <c r="D8" s="98"/>
      <c r="E8" s="98"/>
      <c r="F8" s="98"/>
      <c r="G8" s="99"/>
      <c r="H8" s="13"/>
      <c r="I8" s="13"/>
      <c r="J8" s="13"/>
      <c r="K8" s="13"/>
      <c r="L8" s="13"/>
      <c r="M8" s="13"/>
    </row>
    <row r="9" spans="1:16" s="12" customFormat="1" ht="13.5" thickBot="1" x14ac:dyDescent="0.25">
      <c r="B9" s="65" t="s">
        <v>29</v>
      </c>
      <c r="C9" s="130">
        <f>C10+C11+C12</f>
        <v>444469</v>
      </c>
      <c r="D9" s="131">
        <f t="shared" ref="D9:G9" si="0">D10+D11+D12</f>
        <v>159731</v>
      </c>
      <c r="E9" s="133">
        <f t="shared" si="0"/>
        <v>153348</v>
      </c>
      <c r="F9" s="134">
        <f t="shared" si="0"/>
        <v>107242</v>
      </c>
      <c r="G9" s="132">
        <f t="shared" si="0"/>
        <v>24148</v>
      </c>
      <c r="H9" s="13"/>
      <c r="I9" s="13"/>
      <c r="J9" s="1"/>
      <c r="K9" s="13"/>
      <c r="L9" s="13"/>
      <c r="M9" s="13"/>
    </row>
    <row r="10" spans="1:16" x14ac:dyDescent="0.2">
      <c r="B10" s="64" t="s">
        <v>60</v>
      </c>
      <c r="C10" s="100">
        <v>341182</v>
      </c>
      <c r="D10" s="101">
        <v>124529</v>
      </c>
      <c r="E10" s="101">
        <v>119113</v>
      </c>
      <c r="F10" s="101">
        <v>79293</v>
      </c>
      <c r="G10" s="102">
        <v>18247</v>
      </c>
      <c r="H10" s="13"/>
      <c r="I10" s="13"/>
      <c r="J10" s="13"/>
      <c r="K10" s="13"/>
      <c r="L10" s="13"/>
      <c r="M10" s="13"/>
    </row>
    <row r="11" spans="1:16" ht="13.5" customHeight="1" x14ac:dyDescent="0.2">
      <c r="B11" s="42" t="s">
        <v>61</v>
      </c>
      <c r="C11" s="103">
        <v>84687</v>
      </c>
      <c r="D11" s="101">
        <v>31181</v>
      </c>
      <c r="E11" s="101">
        <v>28784</v>
      </c>
      <c r="F11" s="101">
        <v>20012</v>
      </c>
      <c r="G11" s="102">
        <v>4710</v>
      </c>
      <c r="H11" s="13"/>
      <c r="I11" s="13"/>
      <c r="J11" s="13"/>
      <c r="K11" s="13"/>
      <c r="L11" s="13"/>
      <c r="M11" s="13"/>
    </row>
    <row r="12" spans="1:16" ht="13.5" thickBot="1" x14ac:dyDescent="0.25">
      <c r="B12" s="66" t="s">
        <v>62</v>
      </c>
      <c r="C12" s="104">
        <v>18600</v>
      </c>
      <c r="D12" s="101">
        <v>4021</v>
      </c>
      <c r="E12" s="101">
        <v>5451</v>
      </c>
      <c r="F12" s="101">
        <v>7937</v>
      </c>
      <c r="G12" s="102">
        <v>1191</v>
      </c>
      <c r="H12" s="13"/>
      <c r="I12" s="13"/>
      <c r="J12" s="13"/>
      <c r="K12" s="13"/>
      <c r="L12" s="13"/>
      <c r="M12" s="13"/>
    </row>
    <row r="13" spans="1:16" s="12" customFormat="1" ht="13.5" thickBot="1" x14ac:dyDescent="0.25">
      <c r="B13" s="65" t="s">
        <v>28</v>
      </c>
      <c r="C13" s="131">
        <f>C14+C15+C16+C17+C18+C19+C20+C21</f>
        <v>393278</v>
      </c>
      <c r="D13" s="133">
        <f t="shared" ref="D13:G13" si="1">D14+D15+D16+D17+D18+D19+D20+D21</f>
        <v>166725</v>
      </c>
      <c r="E13" s="133">
        <f t="shared" si="1"/>
        <v>169425</v>
      </c>
      <c r="F13" s="133">
        <f t="shared" si="1"/>
        <v>38281</v>
      </c>
      <c r="G13" s="132">
        <f t="shared" si="1"/>
        <v>18847</v>
      </c>
      <c r="K13" s="15"/>
      <c r="L13" s="15"/>
      <c r="M13" s="15"/>
      <c r="N13" s="15"/>
      <c r="O13" s="15"/>
      <c r="P13" s="15"/>
    </row>
    <row r="14" spans="1:16" x14ac:dyDescent="0.2">
      <c r="B14" s="67" t="s">
        <v>63</v>
      </c>
      <c r="C14" s="100">
        <v>232754</v>
      </c>
      <c r="D14" s="101">
        <v>124690</v>
      </c>
      <c r="E14" s="101">
        <v>91449</v>
      </c>
      <c r="F14" s="101">
        <v>8549</v>
      </c>
      <c r="G14" s="102">
        <v>8066</v>
      </c>
      <c r="H14" s="13"/>
      <c r="I14" s="13"/>
      <c r="J14" s="13"/>
      <c r="K14" s="13"/>
      <c r="L14" s="13"/>
      <c r="M14" s="13"/>
      <c r="N14" s="18"/>
      <c r="O14" s="18"/>
      <c r="P14" s="18"/>
    </row>
    <row r="15" spans="1:16" x14ac:dyDescent="0.2">
      <c r="B15" s="43" t="s">
        <v>64</v>
      </c>
      <c r="C15" s="103">
        <v>3414</v>
      </c>
      <c r="D15" s="101">
        <v>407</v>
      </c>
      <c r="E15" s="101">
        <v>2639</v>
      </c>
      <c r="F15" s="101">
        <v>269</v>
      </c>
      <c r="G15" s="102">
        <v>99</v>
      </c>
      <c r="H15" s="13"/>
      <c r="I15" s="13"/>
      <c r="J15" s="13"/>
      <c r="K15" s="13"/>
      <c r="L15" s="13"/>
      <c r="M15" s="13"/>
      <c r="N15" s="18"/>
      <c r="O15" s="18"/>
      <c r="P15" s="18"/>
    </row>
    <row r="16" spans="1:16" x14ac:dyDescent="0.2">
      <c r="B16" s="43" t="s">
        <v>65</v>
      </c>
      <c r="C16" s="103">
        <v>43790</v>
      </c>
      <c r="D16" s="101">
        <v>7617</v>
      </c>
      <c r="E16" s="101">
        <v>12941</v>
      </c>
      <c r="F16" s="101">
        <v>18012</v>
      </c>
      <c r="G16" s="102">
        <v>5220</v>
      </c>
      <c r="H16" s="13"/>
      <c r="I16" s="13"/>
      <c r="J16" s="13"/>
      <c r="K16" s="14"/>
      <c r="L16" s="14"/>
      <c r="M16" s="14"/>
      <c r="N16" s="18"/>
      <c r="O16" s="18"/>
      <c r="P16" s="18"/>
    </row>
    <row r="17" spans="2:16" x14ac:dyDescent="0.2">
      <c r="B17" s="43" t="s">
        <v>66</v>
      </c>
      <c r="C17" s="103">
        <v>53808</v>
      </c>
      <c r="D17" s="101">
        <v>16509</v>
      </c>
      <c r="E17" s="101">
        <v>30301</v>
      </c>
      <c r="F17" s="101">
        <v>4675</v>
      </c>
      <c r="G17" s="102">
        <v>2323</v>
      </c>
      <c r="H17" s="13"/>
      <c r="I17" s="13"/>
      <c r="J17" s="13"/>
      <c r="K17" s="14"/>
      <c r="L17" s="14"/>
      <c r="M17" s="14"/>
      <c r="N17" s="18"/>
      <c r="O17" s="18"/>
      <c r="P17" s="18"/>
    </row>
    <row r="18" spans="2:16" x14ac:dyDescent="0.2">
      <c r="B18" s="43" t="s">
        <v>67</v>
      </c>
      <c r="C18" s="103">
        <v>11942</v>
      </c>
      <c r="D18" s="101">
        <v>3067</v>
      </c>
      <c r="E18" s="101">
        <v>8326</v>
      </c>
      <c r="F18" s="101">
        <v>251</v>
      </c>
      <c r="G18" s="102">
        <v>298</v>
      </c>
      <c r="H18" s="13"/>
      <c r="I18" s="13"/>
      <c r="J18" s="13"/>
      <c r="K18" s="14"/>
      <c r="L18" s="14"/>
      <c r="M18" s="14"/>
      <c r="N18" s="18"/>
      <c r="O18" s="18"/>
      <c r="P18" s="18"/>
    </row>
    <row r="19" spans="2:16" x14ac:dyDescent="0.2">
      <c r="B19" s="43" t="s">
        <v>68</v>
      </c>
      <c r="C19" s="103">
        <v>2789</v>
      </c>
      <c r="D19" s="101">
        <v>146</v>
      </c>
      <c r="E19" s="101">
        <v>1531</v>
      </c>
      <c r="F19" s="101">
        <v>1044</v>
      </c>
      <c r="G19" s="102">
        <v>68</v>
      </c>
      <c r="H19" s="13"/>
      <c r="I19" s="13"/>
      <c r="J19" s="13"/>
      <c r="K19" s="14"/>
      <c r="L19" s="14"/>
      <c r="M19" s="14"/>
      <c r="N19" s="18"/>
      <c r="O19" s="18"/>
      <c r="P19" s="18"/>
    </row>
    <row r="20" spans="2:16" x14ac:dyDescent="0.2">
      <c r="B20" s="43" t="s">
        <v>69</v>
      </c>
      <c r="C20" s="103">
        <v>25723</v>
      </c>
      <c r="D20" s="101">
        <v>2798</v>
      </c>
      <c r="E20" s="101">
        <v>19765</v>
      </c>
      <c r="F20" s="101">
        <v>1483</v>
      </c>
      <c r="G20" s="102">
        <v>1677</v>
      </c>
      <c r="H20" s="13"/>
      <c r="I20" s="13"/>
      <c r="J20" s="13"/>
      <c r="K20" s="14"/>
      <c r="L20" s="14"/>
      <c r="M20" s="14"/>
      <c r="N20" s="18"/>
      <c r="O20" s="18"/>
      <c r="P20" s="18"/>
    </row>
    <row r="21" spans="2:16" ht="13.5" thickBot="1" x14ac:dyDescent="0.25">
      <c r="B21" s="44" t="s">
        <v>70</v>
      </c>
      <c r="C21" s="105">
        <v>19058</v>
      </c>
      <c r="D21" s="106">
        <v>11491</v>
      </c>
      <c r="E21" s="106">
        <v>2473</v>
      </c>
      <c r="F21" s="106">
        <v>3998</v>
      </c>
      <c r="G21" s="107">
        <v>1096</v>
      </c>
      <c r="H21" s="13"/>
      <c r="I21" s="13"/>
      <c r="J21" s="13"/>
      <c r="K21" s="14"/>
      <c r="L21" s="14"/>
      <c r="M21" s="14"/>
      <c r="N21" s="18"/>
      <c r="O21" s="18"/>
      <c r="P21" s="18"/>
    </row>
    <row r="23" spans="2:16" x14ac:dyDescent="0.2">
      <c r="K23" s="18"/>
      <c r="L23" s="18"/>
      <c r="M23" s="18"/>
      <c r="N23" s="18"/>
      <c r="O23" s="18"/>
      <c r="P23" s="18"/>
    </row>
    <row r="24" spans="2:16" x14ac:dyDescent="0.2">
      <c r="B24" s="1"/>
      <c r="K24" s="18"/>
      <c r="L24" s="18"/>
      <c r="M24" s="18"/>
      <c r="N24" s="18"/>
      <c r="O24" s="18"/>
      <c r="P24" s="18"/>
    </row>
  </sheetData>
  <mergeCells count="1">
    <mergeCell ref="B4:G4"/>
  </mergeCells>
  <pageMargins left="0.7" right="0.7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Grafic 1 Trim. IV_2021</vt:lpstr>
      <vt:lpstr>Grafic 2 Trim. IV_2021</vt:lpstr>
      <vt:lpstr>Grafic 1_Anul 2021</vt:lpstr>
      <vt:lpstr>Grafic 2_Anul 2021</vt:lpstr>
      <vt:lpstr>Cheltuieli_Trim.IV_2021</vt:lpstr>
      <vt:lpstr>Cheltuieli_ANUL 2021</vt:lpstr>
      <vt:lpstr>Sosiri_org_Trim IV</vt:lpstr>
      <vt:lpstr>Sosiri_trans._Trim IV</vt:lpstr>
      <vt:lpstr>Sosiri_org_ANUL 2021 </vt:lpstr>
      <vt:lpstr>Sosiri_trans._ANUL 2021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Stefan Ciobanu</cp:lastModifiedBy>
  <cp:lastPrinted>2021-12-09T11:35:24Z</cp:lastPrinted>
  <dcterms:created xsi:type="dcterms:W3CDTF">2016-12-08T08:00:47Z</dcterms:created>
  <dcterms:modified xsi:type="dcterms:W3CDTF">2022-03-09T13:17:38Z</dcterms:modified>
</cp:coreProperties>
</file>