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C:\Users\nina.alexevici\AppData\Local\Microsoft\Windows\INetCache\Content.Outlook\1L7G3X1A\"/>
    </mc:Choice>
  </mc:AlternateContent>
  <xr:revisionPtr revIDLastSave="0" documentId="13_ncr:1_{5ECF10EE-5800-4F86-9D03-4F386E04C836}" xr6:coauthVersionLast="36" xr6:coauthVersionMax="36" xr10:uidLastSave="{00000000-0000-0000-0000-000000000000}"/>
  <bookViews>
    <workbookView xWindow="0" yWindow="0" windowWidth="29070" windowHeight="16020" activeTab="3" xr2:uid="{00000000-000D-0000-FFFF-FFFF00000000}"/>
  </bookViews>
  <sheets>
    <sheet name="Grafic 1 si 2 Trim. III_2024" sheetId="1" r:id="rId1"/>
    <sheet name="Cheltuieli_Trim.III_2024" sheetId="3" r:id="rId2"/>
    <sheet name="Grafic 3_Trim III_2024" sheetId="4" r:id="rId3"/>
    <sheet name="Nr. rez. si chelt. 9 luni 2024" sheetId="8" r:id="rId4"/>
  </sheets>
  <calcPr calcId="191029"/>
</workbook>
</file>

<file path=xl/calcChain.xml><?xml version="1.0" encoding="utf-8"?>
<calcChain xmlns="http://schemas.openxmlformats.org/spreadsheetml/2006/main">
  <c r="C9" i="8" l="1"/>
  <c r="I5" i="3"/>
  <c r="J5" i="3"/>
  <c r="H5" i="3"/>
  <c r="I12" i="3"/>
  <c r="J12" i="3"/>
  <c r="I11" i="3"/>
  <c r="J11" i="3"/>
  <c r="I10" i="3"/>
  <c r="J10" i="3"/>
  <c r="I9" i="3"/>
  <c r="J9" i="3"/>
  <c r="I8" i="3"/>
  <c r="J8" i="3"/>
  <c r="I7" i="3"/>
  <c r="J7" i="3"/>
  <c r="I6" i="3"/>
  <c r="J6" i="3"/>
  <c r="H12" i="3"/>
  <c r="H11" i="3"/>
  <c r="H10" i="3"/>
  <c r="H9" i="3"/>
  <c r="H8" i="3"/>
  <c r="H7" i="3"/>
  <c r="H6" i="3"/>
  <c r="D5" i="3"/>
  <c r="E5" i="3"/>
  <c r="C5" i="3"/>
  <c r="D32" i="3"/>
  <c r="E32" i="3"/>
  <c r="C32" i="3"/>
  <c r="D30" i="3"/>
  <c r="E30" i="3"/>
  <c r="C30" i="3"/>
  <c r="D24" i="3"/>
  <c r="E24" i="3"/>
  <c r="C24" i="3"/>
  <c r="D20" i="3"/>
  <c r="E20" i="3"/>
  <c r="C20" i="3"/>
  <c r="D14" i="3"/>
  <c r="E14" i="3"/>
  <c r="C14" i="3"/>
  <c r="D12" i="3"/>
  <c r="E12" i="3"/>
  <c r="C12" i="3"/>
  <c r="D7" i="3"/>
  <c r="E7" i="3"/>
  <c r="C7" i="3"/>
</calcChain>
</file>

<file path=xl/sharedStrings.xml><?xml version="1.0" encoding="utf-8"?>
<sst xmlns="http://schemas.openxmlformats.org/spreadsheetml/2006/main" count="196" uniqueCount="97">
  <si>
    <t>Cazare</t>
  </si>
  <si>
    <t>Restaurante și baruri</t>
  </si>
  <si>
    <t>Transport</t>
  </si>
  <si>
    <t>Cumpărături</t>
  </si>
  <si>
    <t>Recreere</t>
  </si>
  <si>
    <t>Sănătate</t>
  </si>
  <si>
    <t>Altele</t>
  </si>
  <si>
    <t>Scop Afaceri</t>
  </si>
  <si>
    <t>Scop Particular</t>
  </si>
  <si>
    <t>Cheltuieli cazare</t>
  </si>
  <si>
    <t>Cheltuieli pentru restaurante, baruri</t>
  </si>
  <si>
    <t>Cheltuieli pentru transport</t>
  </si>
  <si>
    <t>Cheltuieli pentru recreere</t>
  </si>
  <si>
    <t>Alte cheltuieli</t>
  </si>
  <si>
    <t>Afaceri</t>
  </si>
  <si>
    <t>Total</t>
  </si>
  <si>
    <t>Total nerezidenți</t>
  </si>
  <si>
    <t>Total nerezidenti</t>
  </si>
  <si>
    <t>Călătorii în scop particular</t>
  </si>
  <si>
    <t>Călătorii pentru afaceri</t>
  </si>
  <si>
    <t>Cheltuieli pentru cumpărături</t>
  </si>
  <si>
    <t>Cheltuieli pentru sanatate</t>
  </si>
  <si>
    <t>Pe cont propriu</t>
  </si>
  <si>
    <t>Altele (sindicat)</t>
  </si>
  <si>
    <t>Atât agenția de turism cât și pe cont propriu</t>
  </si>
  <si>
    <t>Avion</t>
  </si>
  <si>
    <t>Autoturism propiru</t>
  </si>
  <si>
    <t>Tren</t>
  </si>
  <si>
    <t>Alte mijloace</t>
  </si>
  <si>
    <t>Agenția de turism</t>
  </si>
  <si>
    <t>lei</t>
  </si>
  <si>
    <t>%</t>
  </si>
  <si>
    <t>număr turiști</t>
  </si>
  <si>
    <t>Autocar, 
autobuz</t>
  </si>
  <si>
    <t>Atât agenția de turism 
cât și pe cont propriu</t>
  </si>
  <si>
    <t>Grafic 1</t>
  </si>
  <si>
    <t>Grafic 2</t>
  </si>
  <si>
    <t>Grafic 3</t>
  </si>
  <si>
    <t>Total
nerezidenți</t>
  </si>
  <si>
    <t>Congrese, conferinţe, cursuri</t>
  </si>
  <si>
    <t>Vacanţă</t>
  </si>
  <si>
    <t>Evenimente culturale, sportive</t>
  </si>
  <si>
    <t>Tratament medical</t>
  </si>
  <si>
    <t>Religie/pelerinaj</t>
  </si>
  <si>
    <t>Tranzit</t>
  </si>
  <si>
    <t>Alte activităţi</t>
  </si>
  <si>
    <t>Autoturism
propriu</t>
  </si>
  <si>
    <t>Autocar,
autobuz</t>
  </si>
  <si>
    <t xml:space="preserve">                   Particular</t>
  </si>
  <si>
    <t>Cazare cu mic dejun</t>
  </si>
  <si>
    <t>Cazare cu demipensiune</t>
  </si>
  <si>
    <t>Cazare all inclusive</t>
  </si>
  <si>
    <t>Numai pentru cazare</t>
  </si>
  <si>
    <t xml:space="preserve">Cheltuieli pentru transport feroviar </t>
  </si>
  <si>
    <t xml:space="preserve">Cheltuieli pentru  transport rutier </t>
  </si>
  <si>
    <t>Cheltuieli pentru închirierea de autoturisme</t>
  </si>
  <si>
    <t>Cheltuieli pentru transport aerian</t>
  </si>
  <si>
    <t>Cheltuieli pentru transport naval</t>
  </si>
  <si>
    <t>Cheltuieli pentru cumpărarea alimentelor, băuturilor</t>
  </si>
  <si>
    <t>Cheltuieli pentru îmbrăcăminte, încalţăminte</t>
  </si>
  <si>
    <t>Cheltuieli pentru cumpărarea de cadouri, suveniruri</t>
  </si>
  <si>
    <t>Cheltuieli pentru spectacole, filme, teatru</t>
  </si>
  <si>
    <t>Cheltuieli pentru bilete de intrare în muzee, obiective turistice,  grădini  zoologice/botanice</t>
  </si>
  <si>
    <t>Cheltuieli pentru practicare sporturi</t>
  </si>
  <si>
    <t>Cheltuieli pentru acces în parcuri de distracţii, târguri, cazinouri, săli de jocuri mecanice</t>
  </si>
  <si>
    <t>Cheltuieli pentru închirierea de echipamente sportive şi de agrement</t>
  </si>
  <si>
    <t>Cheltuieli pentru sănătate şi îngrijiri medicale</t>
  </si>
  <si>
    <t>Cheltuieli pentru servicii de cosmetică, coafor, frizerie și alte servicii  de înfrumuseţare</t>
  </si>
  <si>
    <t>Participări la târguri, expoziţii</t>
  </si>
  <si>
    <t>Vizitarea prietenilor şi rudelor</t>
  </si>
  <si>
    <t>Autoturism propriu</t>
  </si>
  <si>
    <t>Țara de rezidență</t>
  </si>
  <si>
    <t xml:space="preserve">                     Scopul călătoriei</t>
  </si>
  <si>
    <t>Particular</t>
  </si>
  <si>
    <t>Cheltuieli
total</t>
  </si>
  <si>
    <t xml:space="preserve">                            Scopul călătoriei</t>
  </si>
  <si>
    <t>TOTAL</t>
  </si>
  <si>
    <t>Participare la târguri, expoziții</t>
  </si>
  <si>
    <t xml:space="preserve">     Numărul de nerezidenți, după organizatorul călătoriei</t>
  </si>
  <si>
    <t>Ambarcațiuni
fluviale</t>
  </si>
  <si>
    <t>Alte mijloace 
de transport</t>
  </si>
  <si>
    <t>Ambarcațiuni 
fluviale</t>
  </si>
  <si>
    <t>Ponderea grupelor de cheltuieli în totalul cheltuielilor pentru călătorii de afaceri 
şi în totalul cheltuielilor  pentru călătorii în scop particular, în TRIMESTRUL III 2024</t>
  </si>
  <si>
    <t>Cheltuieli ale turiștilor nerezidenți în structurile de cazare turistică colective, în TRIMESTRUL III 2024</t>
  </si>
  <si>
    <t>Numărul turiștilor nerezidenți, după organizatorul călătoriei și motivul călătoriei, în TRIMESTRUL III 2024</t>
  </si>
  <si>
    <t>Numărul turiștilor nerezidenți, pe țări de rezidență, după principalul mijloc de transport utilizat, în TRIMESTRUL III 2024</t>
  </si>
  <si>
    <t>NUMĂRUL NEREZIDENȚILOR, PE ȚĂRI DE REZIDENȚĂ ȘI SCOPUL CĂLĂTORIEI, 
ÎN PERIOADA 1.I - 30.IX. 2024</t>
  </si>
  <si>
    <t>PERIOADA 1.I - 30.IX. 2024</t>
  </si>
  <si>
    <t>NUMĂRUL NEREZIDENȚILOR, DUPĂ PRINCIPALUL MIJLOC DE TRANSPORT UTILIZAT ÎN PERIOADA 1.I - 30.IX. 2024</t>
  </si>
  <si>
    <t>CHELTUIELI OCAZIONATE DE SEJURUL ÎN ROMÂNIA, ÎN FUNCȚIE DE
SCOPUL CĂLĂTORIEI, ÎN PERIOADA 1.I - 30.IX. 2024</t>
  </si>
  <si>
    <t>Ponderea sosirilor turiștilor nerezidenţi în România în funcție de organizatorul călătoriei, 
în TRIMESTRUL III 2024</t>
  </si>
  <si>
    <t>*Scop afaceri / ambarcațiuni fluviale: 0,012%</t>
  </si>
  <si>
    <t>Ponderea sosirilor turiștilor nerezidenţi în România în funcție de mijlocul de transport,
 în TRIMESTRUL III 2024</t>
  </si>
  <si>
    <t>-</t>
  </si>
  <si>
    <t>Organizatorul călătoriei 
și motivul călătoriei</t>
  </si>
  <si>
    <t>Mijlocul de transport 
și motivul călătoriei</t>
  </si>
  <si>
    <t>0.0*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</si>
</sst>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26" fillId="0" borderId="0"/>
    <xf numFmtId="0" fontId="3" fillId="5" borderId="7" applyNumberFormat="0" applyFont="0" applyAlignment="0" applyProtection="0"/>
    <xf numFmtId="0" fontId="17" fillId="9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1" fillId="0" borderId="0"/>
  </cellStyleXfs>
  <cellXfs count="157">
    <xf numFmtId="0" fontId="0" fillId="0" borderId="0" xfId="0"/>
    <xf numFmtId="0" fontId="22" fillId="0" borderId="0" xfId="0" applyFont="1"/>
    <xf numFmtId="164" fontId="0" fillId="0" borderId="0" xfId="0" applyNumberFormat="1"/>
    <xf numFmtId="0" fontId="23" fillId="19" borderId="13" xfId="0" applyFont="1" applyFill="1" applyBorder="1"/>
    <xf numFmtId="3" fontId="23" fillId="0" borderId="0" xfId="0" applyNumberFormat="1" applyFont="1"/>
    <xf numFmtId="0" fontId="25" fillId="0" borderId="0" xfId="0" applyFont="1"/>
    <xf numFmtId="0" fontId="23" fillId="0" borderId="0" xfId="0" applyFont="1"/>
    <xf numFmtId="3" fontId="22" fillId="0" borderId="0" xfId="0" applyNumberFormat="1" applyFont="1"/>
    <xf numFmtId="0" fontId="23" fillId="0" borderId="0" xfId="0" applyFont="1" applyFill="1" applyBorder="1" applyAlignment="1">
      <alignment horizontal="center"/>
    </xf>
    <xf numFmtId="0" fontId="23" fillId="19" borderId="16" xfId="0" applyFont="1" applyFill="1" applyBorder="1" applyAlignment="1">
      <alignment horizontal="center" vertical="center"/>
    </xf>
    <xf numFmtId="0" fontId="23" fillId="19" borderId="16" xfId="0" applyFont="1" applyFill="1" applyBorder="1" applyAlignment="1">
      <alignment horizontal="center" vertical="center" wrapText="1"/>
    </xf>
    <xf numFmtId="0" fontId="23" fillId="19" borderId="17" xfId="0" applyFont="1" applyFill="1" applyBorder="1" applyAlignment="1">
      <alignment horizontal="center" vertical="center"/>
    </xf>
    <xf numFmtId="0" fontId="22" fillId="0" borderId="24" xfId="0" applyFont="1" applyBorder="1"/>
    <xf numFmtId="0" fontId="23" fillId="18" borderId="13" xfId="0" applyFont="1" applyFill="1" applyBorder="1"/>
    <xf numFmtId="0" fontId="23" fillId="18" borderId="15" xfId="0" applyFont="1" applyFill="1" applyBorder="1"/>
    <xf numFmtId="0" fontId="23" fillId="18" borderId="12" xfId="0" applyFont="1" applyFill="1" applyBorder="1"/>
    <xf numFmtId="0" fontId="23" fillId="21" borderId="12" xfId="0" applyFont="1" applyFill="1" applyBorder="1"/>
    <xf numFmtId="0" fontId="23" fillId="20" borderId="0" xfId="0" applyFont="1" applyFill="1" applyAlignment="1">
      <alignment horizontal="center"/>
    </xf>
    <xf numFmtId="1" fontId="22" fillId="0" borderId="0" xfId="0" applyNumberFormat="1" applyFont="1" applyBorder="1" applyAlignment="1">
      <alignment horizontal="right"/>
    </xf>
    <xf numFmtId="1" fontId="22" fillId="0" borderId="21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0" fontId="23" fillId="19" borderId="27" xfId="0" applyFont="1" applyFill="1" applyBorder="1" applyAlignment="1">
      <alignment horizontal="center" vertical="center"/>
    </xf>
    <xf numFmtId="0" fontId="23" fillId="19" borderId="12" xfId="0" applyFont="1" applyFill="1" applyBorder="1"/>
    <xf numFmtId="0" fontId="24" fillId="0" borderId="0" xfId="0" applyFont="1"/>
    <xf numFmtId="0" fontId="0" fillId="0" borderId="0" xfId="0" applyBorder="1"/>
    <xf numFmtId="164" fontId="22" fillId="0" borderId="0" xfId="0" applyNumberFormat="1" applyFont="1"/>
    <xf numFmtId="164" fontId="25" fillId="0" borderId="0" xfId="0" applyNumberFormat="1" applyFont="1"/>
    <xf numFmtId="0" fontId="23" fillId="19" borderId="19" xfId="0" applyFont="1" applyFill="1" applyBorder="1" applyAlignment="1">
      <alignment horizontal="center" vertical="center" wrapText="1"/>
    </xf>
    <xf numFmtId="0" fontId="23" fillId="19" borderId="13" xfId="0" applyFont="1" applyFill="1" applyBorder="1"/>
    <xf numFmtId="0" fontId="23" fillId="19" borderId="12" xfId="0" applyFont="1" applyFill="1" applyBorder="1" applyAlignment="1">
      <alignment horizontal="center" vertical="center"/>
    </xf>
    <xf numFmtId="2" fontId="22" fillId="0" borderId="0" xfId="0" applyNumberFormat="1" applyFont="1"/>
    <xf numFmtId="0" fontId="28" fillId="0" borderId="0" xfId="0" applyFont="1" applyFill="1"/>
    <xf numFmtId="0" fontId="23" fillId="0" borderId="0" xfId="0" applyFont="1" applyFill="1" applyAlignment="1">
      <alignment horizontal="center"/>
    </xf>
    <xf numFmtId="0" fontId="23" fillId="19" borderId="11" xfId="0" applyFont="1" applyFill="1" applyBorder="1" applyAlignment="1">
      <alignment horizontal="center" vertical="center"/>
    </xf>
    <xf numFmtId="0" fontId="23" fillId="19" borderId="34" xfId="0" applyFont="1" applyFill="1" applyBorder="1" applyAlignment="1">
      <alignment horizontal="center" vertical="center" wrapText="1"/>
    </xf>
    <xf numFmtId="0" fontId="23" fillId="19" borderId="12" xfId="0" applyFont="1" applyFill="1" applyBorder="1" applyAlignment="1">
      <alignment horizontal="center" vertical="center" wrapText="1"/>
    </xf>
    <xf numFmtId="0" fontId="27" fillId="0" borderId="18" xfId="0" applyFont="1" applyFill="1" applyBorder="1"/>
    <xf numFmtId="0" fontId="22" fillId="0" borderId="24" xfId="0" applyFont="1" applyFill="1" applyBorder="1"/>
    <xf numFmtId="0" fontId="3" fillId="0" borderId="24" xfId="0" applyFont="1" applyFill="1" applyBorder="1"/>
    <xf numFmtId="0" fontId="3" fillId="0" borderId="28" xfId="0" applyFont="1" applyFill="1" applyBorder="1"/>
    <xf numFmtId="0" fontId="3" fillId="0" borderId="21" xfId="0" applyFont="1" applyFill="1" applyBorder="1"/>
    <xf numFmtId="0" fontId="22" fillId="0" borderId="23" xfId="0" applyFont="1" applyFill="1" applyBorder="1"/>
    <xf numFmtId="3" fontId="3" fillId="0" borderId="23" xfId="0" applyNumberFormat="1" applyFont="1" applyFill="1" applyBorder="1"/>
    <xf numFmtId="3" fontId="3" fillId="0" borderId="29" xfId="0" applyNumberFormat="1" applyFont="1" applyFill="1" applyBorder="1"/>
    <xf numFmtId="3" fontId="3" fillId="0" borderId="26" xfId="0" applyNumberFormat="1" applyFont="1" applyFill="1" applyBorder="1"/>
    <xf numFmtId="0" fontId="3" fillId="0" borderId="23" xfId="0" applyFont="1" applyFill="1" applyBorder="1"/>
    <xf numFmtId="0" fontId="22" fillId="0" borderId="25" xfId="0" applyFont="1" applyFill="1" applyBorder="1"/>
    <xf numFmtId="3" fontId="3" fillId="0" borderId="25" xfId="0" applyNumberFormat="1" applyFont="1" applyFill="1" applyBorder="1"/>
    <xf numFmtId="3" fontId="3" fillId="0" borderId="30" xfId="0" applyNumberFormat="1" applyFont="1" applyFill="1" applyBorder="1"/>
    <xf numFmtId="0" fontId="22" fillId="0" borderId="20" xfId="0" applyFont="1" applyFill="1" applyBorder="1"/>
    <xf numFmtId="0" fontId="22" fillId="0" borderId="31" xfId="0" applyFont="1" applyBorder="1"/>
    <xf numFmtId="0" fontId="23" fillId="21" borderId="23" xfId="0" applyFont="1" applyFill="1" applyBorder="1"/>
    <xf numFmtId="3" fontId="23" fillId="21" borderId="23" xfId="0" applyNumberFormat="1" applyFont="1" applyFill="1" applyBorder="1"/>
    <xf numFmtId="3" fontId="23" fillId="22" borderId="23" xfId="0" applyNumberFormat="1" applyFont="1" applyFill="1" applyBorder="1"/>
    <xf numFmtId="3" fontId="23" fillId="22" borderId="25" xfId="0" applyNumberFormat="1" applyFont="1" applyFill="1" applyBorder="1"/>
    <xf numFmtId="3" fontId="23" fillId="18" borderId="16" xfId="0" applyNumberFormat="1" applyFont="1" applyFill="1" applyBorder="1"/>
    <xf numFmtId="3" fontId="23" fillId="22" borderId="37" xfId="0" applyNumberFormat="1" applyFont="1" applyFill="1" applyBorder="1"/>
    <xf numFmtId="0" fontId="23" fillId="19" borderId="38" xfId="0" applyFont="1" applyFill="1" applyBorder="1" applyAlignment="1">
      <alignment horizontal="center" vertical="center"/>
    </xf>
    <xf numFmtId="3" fontId="23" fillId="18" borderId="12" xfId="0" applyNumberFormat="1" applyFont="1" applyFill="1" applyBorder="1"/>
    <xf numFmtId="0" fontId="22" fillId="0" borderId="20" xfId="0" applyFont="1" applyBorder="1"/>
    <xf numFmtId="164" fontId="23" fillId="0" borderId="25" xfId="0" applyNumberFormat="1" applyFont="1" applyBorder="1"/>
    <xf numFmtId="164" fontId="22" fillId="0" borderId="0" xfId="0" applyNumberFormat="1" applyFont="1" applyBorder="1"/>
    <xf numFmtId="164" fontId="23" fillId="18" borderId="12" xfId="0" applyNumberFormat="1" applyFont="1" applyFill="1" applyBorder="1"/>
    <xf numFmtId="164" fontId="23" fillId="0" borderId="36" xfId="0" applyNumberFormat="1" applyFont="1" applyBorder="1"/>
    <xf numFmtId="0" fontId="23" fillId="0" borderId="0" xfId="0" applyFont="1" applyBorder="1"/>
    <xf numFmtId="0" fontId="28" fillId="0" borderId="21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22" fillId="0" borderId="21" xfId="0" applyFont="1" applyBorder="1"/>
    <xf numFmtId="0" fontId="23" fillId="0" borderId="21" xfId="0" applyFont="1" applyBorder="1"/>
    <xf numFmtId="1" fontId="25" fillId="0" borderId="21" xfId="0" applyNumberFormat="1" applyFont="1" applyBorder="1" applyAlignment="1">
      <alignment horizontal="right"/>
    </xf>
    <xf numFmtId="0" fontId="28" fillId="0" borderId="2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 wrapText="1"/>
    </xf>
    <xf numFmtId="0" fontId="23" fillId="19" borderId="17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/>
    </xf>
    <xf numFmtId="0" fontId="24" fillId="19" borderId="11" xfId="0" applyFont="1" applyFill="1" applyBorder="1" applyAlignment="1">
      <alignment horizontal="center" vertical="center" wrapText="1"/>
    </xf>
    <xf numFmtId="1" fontId="24" fillId="18" borderId="12" xfId="0" applyNumberFormat="1" applyFont="1" applyFill="1" applyBorder="1" applyAlignment="1">
      <alignment horizontal="right"/>
    </xf>
    <xf numFmtId="0" fontId="24" fillId="18" borderId="12" xfId="0" applyFont="1" applyFill="1" applyBorder="1"/>
    <xf numFmtId="0" fontId="24" fillId="18" borderId="12" xfId="0" applyFont="1" applyFill="1" applyBorder="1" applyAlignment="1">
      <alignment wrapText="1"/>
    </xf>
    <xf numFmtId="0" fontId="29" fillId="18" borderId="12" xfId="0" applyFont="1" applyFill="1" applyBorder="1" applyAlignment="1">
      <alignment horizontal="right" vertical="center" wrapText="1"/>
    </xf>
    <xf numFmtId="0" fontId="24" fillId="18" borderId="12" xfId="0" applyFont="1" applyFill="1" applyBorder="1" applyAlignment="1">
      <alignment horizontal="left" wrapText="1"/>
    </xf>
    <xf numFmtId="0" fontId="27" fillId="18" borderId="12" xfId="0" applyFont="1" applyFill="1" applyBorder="1" applyAlignment="1">
      <alignment vertical="center" wrapText="1"/>
    </xf>
    <xf numFmtId="3" fontId="27" fillId="0" borderId="18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0" fontId="27" fillId="18" borderId="12" xfId="0" applyFont="1" applyFill="1" applyBorder="1" applyAlignment="1">
      <alignment horizontal="right"/>
    </xf>
    <xf numFmtId="0" fontId="27" fillId="18" borderId="11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28" fillId="0" borderId="21" xfId="0" applyFont="1" applyFill="1" applyBorder="1" applyAlignment="1">
      <alignment horizontal="right"/>
    </xf>
    <xf numFmtId="0" fontId="28" fillId="0" borderId="35" xfId="0" applyFont="1" applyFill="1" applyBorder="1" applyAlignment="1">
      <alignment horizontal="right"/>
    </xf>
    <xf numFmtId="0" fontId="28" fillId="0" borderId="10" xfId="0" applyFont="1" applyFill="1" applyBorder="1" applyAlignment="1">
      <alignment horizontal="right"/>
    </xf>
    <xf numFmtId="0" fontId="28" fillId="0" borderId="0" xfId="0" applyFont="1" applyFill="1" applyBorder="1" applyAlignment="1">
      <alignment horizontal="right"/>
    </xf>
    <xf numFmtId="0" fontId="23" fillId="20" borderId="0" xfId="0" applyFont="1" applyFill="1" applyBorder="1" applyAlignment="1">
      <alignment horizontal="right" vertical="center"/>
    </xf>
    <xf numFmtId="0" fontId="23" fillId="20" borderId="0" xfId="0" applyFont="1" applyFill="1" applyAlignment="1">
      <alignment horizontal="right"/>
    </xf>
    <xf numFmtId="0" fontId="22" fillId="0" borderId="0" xfId="0" applyFont="1" applyAlignment="1">
      <alignment horizontal="right"/>
    </xf>
    <xf numFmtId="0" fontId="23" fillId="0" borderId="35" xfId="0" applyFont="1" applyBorder="1" applyAlignment="1">
      <alignment horizontal="right"/>
    </xf>
    <xf numFmtId="0" fontId="23" fillId="19" borderId="13" xfId="0" applyFont="1" applyFill="1" applyBorder="1" applyAlignment="1">
      <alignment horizontal="center" vertical="center"/>
    </xf>
    <xf numFmtId="0" fontId="0" fillId="0" borderId="31" xfId="0" applyBorder="1"/>
    <xf numFmtId="164" fontId="23" fillId="0" borderId="24" xfId="0" applyNumberFormat="1" applyFont="1" applyBorder="1"/>
    <xf numFmtId="3" fontId="22" fillId="0" borderId="26" xfId="0" applyNumberFormat="1" applyFont="1" applyBorder="1"/>
    <xf numFmtId="3" fontId="22" fillId="0" borderId="40" xfId="0" applyNumberFormat="1" applyFont="1" applyBorder="1"/>
    <xf numFmtId="3" fontId="22" fillId="0" borderId="29" xfId="0" applyNumberFormat="1" applyFont="1" applyBorder="1"/>
    <xf numFmtId="164" fontId="23" fillId="23" borderId="16" xfId="0" applyNumberFormat="1" applyFont="1" applyFill="1" applyBorder="1" applyAlignment="1">
      <alignment horizontal="right" vertical="center" wrapText="1"/>
    </xf>
    <xf numFmtId="164" fontId="23" fillId="23" borderId="17" xfId="0" applyNumberFormat="1" applyFont="1" applyFill="1" applyBorder="1" applyAlignment="1">
      <alignment horizontal="right" vertical="center"/>
    </xf>
    <xf numFmtId="164" fontId="23" fillId="23" borderId="17" xfId="0" applyNumberFormat="1" applyFont="1" applyFill="1" applyBorder="1" applyAlignment="1">
      <alignment horizontal="right" vertical="center" wrapText="1"/>
    </xf>
    <xf numFmtId="164" fontId="23" fillId="23" borderId="11" xfId="0" applyNumberFormat="1" applyFont="1" applyFill="1" applyBorder="1" applyAlignment="1">
      <alignment horizontal="right" vertical="center"/>
    </xf>
    <xf numFmtId="164" fontId="23" fillId="23" borderId="20" xfId="0" applyNumberFormat="1" applyFont="1" applyFill="1" applyBorder="1" applyAlignment="1">
      <alignment horizontal="right" vertical="center" wrapText="1"/>
    </xf>
    <xf numFmtId="164" fontId="23" fillId="23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/>
    </xf>
    <xf numFmtId="164" fontId="23" fillId="23" borderId="10" xfId="0" applyNumberFormat="1" applyFont="1" applyFill="1" applyBorder="1" applyAlignment="1">
      <alignment horizontal="right" vertical="center"/>
    </xf>
    <xf numFmtId="3" fontId="22" fillId="0" borderId="0" xfId="0" applyNumberFormat="1" applyFont="1" applyFill="1"/>
    <xf numFmtId="3" fontId="3" fillId="0" borderId="41" xfId="0" applyNumberFormat="1" applyFont="1" applyFill="1" applyBorder="1"/>
    <xf numFmtId="3" fontId="22" fillId="0" borderId="20" xfId="0" applyNumberFormat="1" applyFont="1" applyFill="1" applyBorder="1"/>
    <xf numFmtId="0" fontId="23" fillId="0" borderId="0" xfId="0" applyFont="1" applyAlignment="1"/>
    <xf numFmtId="0" fontId="23" fillId="0" borderId="0" xfId="0" applyFont="1" applyAlignment="1">
      <alignment horizontal="center"/>
    </xf>
    <xf numFmtId="164" fontId="23" fillId="0" borderId="13" xfId="0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right"/>
    </xf>
    <xf numFmtId="0" fontId="3" fillId="0" borderId="0" xfId="0" applyFont="1" applyFill="1"/>
    <xf numFmtId="0" fontId="0" fillId="0" borderId="0" xfId="0" applyFill="1"/>
    <xf numFmtId="0" fontId="27" fillId="0" borderId="18" xfId="0" applyFont="1" applyFill="1" applyBorder="1" applyAlignment="1">
      <alignment vertical="center" wrapText="1"/>
    </xf>
    <xf numFmtId="0" fontId="27" fillId="0" borderId="0" xfId="0" applyFont="1" applyFill="1" applyBorder="1" applyAlignment="1"/>
    <xf numFmtId="0" fontId="27" fillId="0" borderId="18" xfId="44" applyFont="1" applyFill="1" applyBorder="1"/>
    <xf numFmtId="0" fontId="27" fillId="0" borderId="0" xfId="0" applyFont="1" applyFill="1" applyAlignment="1">
      <alignment horizontal="right"/>
    </xf>
    <xf numFmtId="0" fontId="22" fillId="0" borderId="0" xfId="0" applyFont="1" applyFill="1"/>
    <xf numFmtId="0" fontId="3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/>
    <xf numFmtId="0" fontId="2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13" xfId="0" applyFont="1" applyFill="1" applyBorder="1"/>
    <xf numFmtId="164" fontId="3" fillId="0" borderId="11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/>
    <xf numFmtId="0" fontId="23" fillId="0" borderId="12" xfId="0" applyFont="1" applyFill="1" applyBorder="1"/>
    <xf numFmtId="164" fontId="3" fillId="0" borderId="10" xfId="0" applyNumberFormat="1" applyFont="1" applyFill="1" applyBorder="1" applyAlignment="1">
      <alignment horizontal="right" vertical="center"/>
    </xf>
    <xf numFmtId="164" fontId="3" fillId="0" borderId="39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/>
    <xf numFmtId="0" fontId="23" fillId="0" borderId="15" xfId="0" applyFont="1" applyFill="1" applyBorder="1"/>
    <xf numFmtId="164" fontId="3" fillId="0" borderId="14" xfId="0" applyNumberFormat="1" applyFont="1" applyFill="1" applyBorder="1" applyAlignment="1">
      <alignment horizontal="right" vertical="center"/>
    </xf>
    <xf numFmtId="0" fontId="23" fillId="0" borderId="14" xfId="0" applyFont="1" applyFill="1" applyBorder="1"/>
    <xf numFmtId="164" fontId="3" fillId="0" borderId="35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3" fillId="0" borderId="23" xfId="0" applyFont="1" applyFill="1" applyBorder="1"/>
    <xf numFmtId="0" fontId="23" fillId="0" borderId="25" xfId="0" applyFont="1" applyFill="1" applyBorder="1"/>
    <xf numFmtId="0" fontId="30" fillId="0" borderId="0" xfId="0" applyFont="1" applyFill="1" applyBorder="1" applyAlignment="1">
      <alignment horizontal="center" vertical="center" wrapText="1"/>
    </xf>
    <xf numFmtId="0" fontId="30" fillId="21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7" fillId="19" borderId="32" xfId="0" applyFont="1" applyFill="1" applyBorder="1" applyAlignment="1">
      <alignment horizontal="center" vertical="center" wrapText="1"/>
    </xf>
    <xf numFmtId="0" fontId="27" fillId="19" borderId="33" xfId="0" applyFont="1" applyFill="1" applyBorder="1" applyAlignment="1">
      <alignment horizontal="center" vertical="center" wrapText="1"/>
    </xf>
    <xf numFmtId="0" fontId="27" fillId="19" borderId="22" xfId="0" applyFont="1" applyFill="1" applyBorder="1" applyAlignment="1">
      <alignment horizontal="center" vertical="center" wrapText="1"/>
    </xf>
    <xf numFmtId="0" fontId="27" fillId="19" borderId="18" xfId="0" applyFont="1" applyFill="1" applyBorder="1" applyAlignment="1">
      <alignment horizontal="center" vertical="center"/>
    </xf>
    <xf numFmtId="0" fontId="27" fillId="19" borderId="18" xfId="0" applyFont="1" applyFill="1" applyBorder="1" applyAlignment="1">
      <alignment horizontal="center" vertical="center" wrapText="1"/>
    </xf>
    <xf numFmtId="0" fontId="27" fillId="19" borderId="18" xfId="0" applyFont="1" applyFill="1" applyBorder="1" applyAlignment="1">
      <alignment horizontal="center" vertical="center" readingOrder="1"/>
    </xf>
    <xf numFmtId="0" fontId="27" fillId="19" borderId="18" xfId="0" applyFont="1" applyFill="1" applyBorder="1" applyAlignment="1">
      <alignment horizontal="left" vertical="center" readingOrder="1"/>
    </xf>
    <xf numFmtId="49" fontId="27" fillId="19" borderId="18" xfId="0" applyNumberFormat="1" applyFont="1" applyFill="1" applyBorder="1" applyAlignment="1">
      <alignment horizontal="center" vertical="center" wrapText="1"/>
    </xf>
    <xf numFmtId="0" fontId="28" fillId="19" borderId="18" xfId="0" applyFont="1" applyFill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43" xr:uid="{00000000-0005-0000-0000-000026000000}"/>
    <cellStyle name="Normal 3" xfId="44" xr:uid="{00000000-0005-0000-0000-000031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mruColors>
      <color rgb="FFFF5050"/>
      <color rgb="FFB4C7E7"/>
      <color rgb="FF7030A0"/>
      <color rgb="FF9B9B9B"/>
      <color rgb="FF000000"/>
      <color rgb="FF808080"/>
      <color rgb="FFFF6699"/>
      <color rgb="FFFF33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9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'Grafic 1 si 2 Trim. III_2024'!$N$7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509265646930085E-3"/>
                  <c:y val="-8.415864523589753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16-458E-B53C-61A2ED308591}"/>
                </c:ext>
              </c:extLst>
            </c:dLbl>
            <c:dLbl>
              <c:idx val="1"/>
              <c:layout>
                <c:manualLayout>
                  <c:x val="0"/>
                  <c:y val="-1.2437810945273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6-458E-B53C-61A2ED308591}"/>
                </c:ext>
              </c:extLst>
            </c:dLbl>
            <c:dLbl>
              <c:idx val="2"/>
              <c:layout>
                <c:manualLayout>
                  <c:x val="-2.2371364653244259E-3"/>
                  <c:y val="-1.24378109452737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6-458E-B53C-61A2ED30859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17,8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0B-41A1-A6ED-03C02488F59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10,8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0B-41A1-A6ED-03C02488F5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0B-41A1-A6ED-03C02488F59C}"/>
                </c:ext>
              </c:extLst>
            </c:dLbl>
            <c:dLbl>
              <c:idx val="6"/>
              <c:layout>
                <c:manualLayout>
                  <c:x val="6.698381452314482E-5"/>
                  <c:y val="-7.993353628470211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16-458E-B53C-61A2ED308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1 si 2 Trim. III_2024'!$O$6:$U$6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III_2024'!$O$7:$U$7</c:f>
              <c:numCache>
                <c:formatCode>General</c:formatCode>
                <c:ptCount val="7"/>
                <c:pt idx="0">
                  <c:v>43.2</c:v>
                </c:pt>
                <c:pt idx="1">
                  <c:v>17.399999999999999</c:v>
                </c:pt>
                <c:pt idx="2">
                  <c:v>5.2</c:v>
                </c:pt>
                <c:pt idx="3">
                  <c:v>17.8</c:v>
                </c:pt>
                <c:pt idx="4">
                  <c:v>10.8</c:v>
                </c:pt>
                <c:pt idx="5">
                  <c:v>2.7</c:v>
                </c:pt>
                <c:pt idx="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6-458E-B53C-61A2ED3085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536840"/>
        <c:axId val="531545040"/>
      </c:bar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9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590" b="1" i="0" baseline="0"/>
              <a:t>%</a:t>
            </a:r>
            <a:endParaRPr lang="en-US" sz="1590" b="1" i="0" baseline="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50044988452273"/>
          <c:y val="0.10848885092253684"/>
          <c:w val="0.5580133762900491"/>
          <c:h val="0.721741129749385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'Grafic 1 si 2 Trim. III_2024'!$B$7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50,5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FE-4EBD-A01A-A70D421085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16,8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FE-4EBD-A01A-A70D421085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FE-4EBD-A01A-A70D421085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FE-4EBD-A01A-A70D421085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4,3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FE-4EBD-A01A-A70D4210858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FE-4EBD-A01A-A70D421085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7,5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FE-4EBD-A01A-A70D421085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 baseline="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 1 si 2 Trim. III_2024'!$C$6:$I$6</c:f>
              <c:strCache>
                <c:ptCount val="7"/>
                <c:pt idx="0">
                  <c:v>Cazare</c:v>
                </c:pt>
                <c:pt idx="1">
                  <c:v>Restaurante și baruri</c:v>
                </c:pt>
                <c:pt idx="2">
                  <c:v>Transport</c:v>
                </c:pt>
                <c:pt idx="3">
                  <c:v>Cumpărături</c:v>
                </c:pt>
                <c:pt idx="4">
                  <c:v>Recreere</c:v>
                </c:pt>
                <c:pt idx="5">
                  <c:v>Sănătate</c:v>
                </c:pt>
                <c:pt idx="6">
                  <c:v>Altele</c:v>
                </c:pt>
              </c:strCache>
            </c:strRef>
          </c:cat>
          <c:val>
            <c:numRef>
              <c:f>'Grafic 1 si 2 Trim. III_2024'!$C$7:$I$7</c:f>
              <c:numCache>
                <c:formatCode>0.0</c:formatCode>
                <c:ptCount val="7"/>
                <c:pt idx="0">
                  <c:v>50.5</c:v>
                </c:pt>
                <c:pt idx="1">
                  <c:v>16.8</c:v>
                </c:pt>
                <c:pt idx="2">
                  <c:v>6.5</c:v>
                </c:pt>
                <c:pt idx="3">
                  <c:v>13.9</c:v>
                </c:pt>
                <c:pt idx="4">
                  <c:v>4.3</c:v>
                </c:pt>
                <c:pt idx="5">
                  <c:v>0.5</c:v>
                </c:pt>
                <c:pt idx="6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E9-416D-A382-5118318D38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1536840"/>
        <c:axId val="531545040"/>
      </c:barChart>
      <c:catAx>
        <c:axId val="5315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45040"/>
        <c:crosses val="autoZero"/>
        <c:auto val="1"/>
        <c:lblAlgn val="ctr"/>
        <c:lblOffset val="100"/>
        <c:noMultiLvlLbl val="0"/>
      </c:catAx>
      <c:valAx>
        <c:axId val="53154504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536840"/>
        <c:crosses val="autoZero"/>
        <c:crossBetween val="between"/>
      </c:valAx>
      <c:spPr>
        <a:solidFill>
          <a:schemeClr val="bg1"/>
        </a:solidFill>
        <a:ln w="3175">
          <a:solidFill>
            <a:srgbClr val="9B9B9B"/>
          </a:solidFill>
        </a:ln>
        <a:effectLst/>
        <a:sp3d/>
      </c:spPr>
    </c:plotArea>
    <c:legend>
      <c:legendPos val="r"/>
      <c:layout>
        <c:manualLayout>
          <c:xMode val="edge"/>
          <c:yMode val="edge"/>
          <c:x val="0.38449760130694555"/>
          <c:y val="0.91850431548405409"/>
          <c:w val="0.14156874940395484"/>
          <c:h val="8.036847581155702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o-RO" sz="1600" b="1" i="0" baseline="0"/>
              <a:t>%</a:t>
            </a:r>
            <a:endParaRPr lang="en-US" sz="1600" b="1" i="0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973772449225691"/>
          <c:y val="0.1467364984843865"/>
          <c:w val="0.62822582877107913"/>
          <c:h val="0.6376577468957224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'Grafic 3_Trim III_2024'!$B$27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921160029273245E-3"/>
                  <c:y val="2.8713815260660643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FC-42AA-8A9E-20DE1808201C}"/>
                </c:ext>
              </c:extLst>
            </c:dLbl>
            <c:dLbl>
              <c:idx val="1"/>
              <c:layout>
                <c:manualLayout>
                  <c:x val="-7.6675539722077743E-17"/>
                  <c:y val="-8.88099467140319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FC-42AA-8A9E-20DE1808201C}"/>
                </c:ext>
              </c:extLst>
            </c:dLbl>
            <c:dLbl>
              <c:idx val="2"/>
              <c:layout>
                <c:manualLayout>
                  <c:x val="0"/>
                  <c:y val="-8.880994671403305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FC-42AA-8A9E-20DE1808201C}"/>
                </c:ext>
              </c:extLst>
            </c:dLbl>
            <c:dLbl>
              <c:idx val="3"/>
              <c:layout>
                <c:manualLayout>
                  <c:x val="0"/>
                  <c:y val="-8.880994671403196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FC-42AA-8A9E-20DE1808201C}"/>
                </c:ext>
              </c:extLst>
            </c:dLbl>
            <c:dLbl>
              <c:idx val="6"/>
              <c:layout>
                <c:manualLayout>
                  <c:x val="0"/>
                  <c:y val="-1.776198934280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FC-42AA-8A9E-20DE180820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3_Trim III_2024'!$C$24:$F$24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3_Trim III_2024'!$C$27:$F$27</c:f>
              <c:numCache>
                <c:formatCode>0.0</c:formatCode>
                <c:ptCount val="4"/>
                <c:pt idx="0">
                  <c:v>36.9</c:v>
                </c:pt>
                <c:pt idx="1">
                  <c:v>53.3</c:v>
                </c:pt>
                <c:pt idx="2">
                  <c:v>2.7</c:v>
                </c:pt>
                <c:pt idx="3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FC-42AA-8A9E-20DE1808201C}"/>
            </c:ext>
          </c:extLst>
        </c:ser>
        <c:ser>
          <c:idx val="0"/>
          <c:order val="1"/>
          <c:tx>
            <c:strRef>
              <c:f>'Grafic 3_Trim III_2024'!$B$26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B4C7E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29,4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3-476F-B2D1-801FE0B199C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37,9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3-476F-B2D1-801FE0B199C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26,0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3-476F-B2D1-801FE0B199C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E3-476F-B2D1-801FE0B19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3_Trim III_2024'!$C$24:$F$24</c:f>
              <c:strCache>
                <c:ptCount val="4"/>
                <c:pt idx="0">
                  <c:v>Agenția de turism</c:v>
                </c:pt>
                <c:pt idx="1">
                  <c:v>Pe cont propriu</c:v>
                </c:pt>
                <c:pt idx="2">
                  <c:v>Altele (sindicat)</c:v>
                </c:pt>
                <c:pt idx="3">
                  <c:v>Atât agenția de turism 
cât și pe cont propriu</c:v>
                </c:pt>
              </c:strCache>
            </c:strRef>
          </c:cat>
          <c:val>
            <c:numRef>
              <c:f>'Grafic 3_Trim III_2024'!$C$26:$F$26</c:f>
              <c:numCache>
                <c:formatCode>0.0</c:formatCode>
                <c:ptCount val="4"/>
                <c:pt idx="0">
                  <c:v>29.4</c:v>
                </c:pt>
                <c:pt idx="1">
                  <c:v>37.9</c:v>
                </c:pt>
                <c:pt idx="2">
                  <c:v>26</c:v>
                </c:pt>
                <c:pt idx="3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C-42AA-8A9E-20DE180820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0109648"/>
        <c:axId val="520110304"/>
      </c:barChart>
      <c:catAx>
        <c:axId val="52010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10304"/>
        <c:crossesAt val="0"/>
        <c:auto val="1"/>
        <c:lblAlgn val="ctr"/>
        <c:lblOffset val="100"/>
        <c:noMultiLvlLbl val="0"/>
      </c:catAx>
      <c:valAx>
        <c:axId val="520110304"/>
        <c:scaling>
          <c:orientation val="minMax"/>
          <c:max val="60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10964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/>
              <a:t>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545845878487121"/>
          <c:y val="0.10053725127934428"/>
          <c:w val="0.73097653106332405"/>
          <c:h val="0.710954318912383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'Grafic 3_Trim III_2024'!$I$27</c:f>
              <c:strCache>
                <c:ptCount val="1"/>
                <c:pt idx="0">
                  <c:v>Scop Particular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>
              <a:softEdge rad="0"/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A1-48AE-8F2E-22AE4B8B01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A1-48AE-8F2E-22AE4B8B01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A1-48AE-8F2E-22AE4B8B01E8}"/>
                </c:ext>
              </c:extLst>
            </c:dLbl>
            <c:dLbl>
              <c:idx val="3"/>
              <c:layout>
                <c:manualLayout>
                  <c:x val="1.374027601388533E-2"/>
                  <c:y val="7.469654528478058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A1-48AE-8F2E-22AE4B8B01E8}"/>
                </c:ext>
              </c:extLst>
            </c:dLbl>
            <c:dLbl>
              <c:idx val="4"/>
              <c:layout>
                <c:manualLayout>
                  <c:x val="5.1612903225806139E-3"/>
                  <c:y val="-3.4235521097196621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A1-48AE-8F2E-22AE4B8B01E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A1-48AE-8F2E-22AE4B8B01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3_Trim III_2024'!$J$24:$O$24</c:f>
              <c:strCache>
                <c:ptCount val="6"/>
                <c:pt idx="0">
                  <c:v>Avion</c:v>
                </c:pt>
                <c:pt idx="1">
                  <c:v>Autoturism propriu</c:v>
                </c:pt>
                <c:pt idx="2">
                  <c:v>Autocar, 
autobuz</c:v>
                </c:pt>
                <c:pt idx="3">
                  <c:v>Tren</c:v>
                </c:pt>
                <c:pt idx="4">
                  <c:v>Ambarcațiuni 
fluviale</c:v>
                </c:pt>
                <c:pt idx="5">
                  <c:v>Alte mijloace</c:v>
                </c:pt>
              </c:strCache>
            </c:strRef>
          </c:cat>
          <c:val>
            <c:numRef>
              <c:f>'Grafic 3_Trim III_2024'!$J$27:$O$27</c:f>
              <c:numCache>
                <c:formatCode>0.0</c:formatCode>
                <c:ptCount val="6"/>
                <c:pt idx="0">
                  <c:v>64.900000000000006</c:v>
                </c:pt>
                <c:pt idx="1">
                  <c:v>23.9</c:v>
                </c:pt>
                <c:pt idx="2">
                  <c:v>7.9</c:v>
                </c:pt>
                <c:pt idx="3">
                  <c:v>0.2</c:v>
                </c:pt>
                <c:pt idx="4">
                  <c:v>0.4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A1-48AE-8F2E-22AE4B8B01E8}"/>
            </c:ext>
          </c:extLst>
        </c:ser>
        <c:ser>
          <c:idx val="1"/>
          <c:order val="1"/>
          <c:tx>
            <c:strRef>
              <c:f>'Grafic 3_Trim III_2024'!$I$26</c:f>
              <c:strCache>
                <c:ptCount val="1"/>
                <c:pt idx="0">
                  <c:v>Scop Afaceri</c:v>
                </c:pt>
              </c:strCache>
            </c:strRef>
          </c:tx>
          <c:spPr>
            <a:solidFill>
              <a:srgbClr val="B4C7E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90,1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A1-48AE-8F2E-22AE4B8B01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A1-48AE-8F2E-22AE4B8B01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A1-48AE-8F2E-22AE4B8B01E8}"/>
                </c:ext>
              </c:extLst>
            </c:dLbl>
            <c:dLbl>
              <c:idx val="3"/>
              <c:layout>
                <c:manualLayout>
                  <c:x val="1.027617004714901E-2"/>
                  <c:y val="-6.8279782299995497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A1-48AE-8F2E-22AE4B8B01E8}"/>
                </c:ext>
              </c:extLst>
            </c:dLbl>
            <c:dLbl>
              <c:idx val="4"/>
              <c:layout>
                <c:manualLayout>
                  <c:x val="5.138085023574536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C5-4477-B26D-A5415E07A35D}"/>
                </c:ext>
              </c:extLst>
            </c:dLbl>
            <c:dLbl>
              <c:idx val="5"/>
              <c:layout>
                <c:manualLayout>
                  <c:x val="6.850780031432610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A1-48AE-8F2E-22AE4B8B01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 3_Trim III_2024'!$J$24:$O$24</c:f>
              <c:strCache>
                <c:ptCount val="6"/>
                <c:pt idx="0">
                  <c:v>Avion</c:v>
                </c:pt>
                <c:pt idx="1">
                  <c:v>Autoturism propriu</c:v>
                </c:pt>
                <c:pt idx="2">
                  <c:v>Autocar, 
autobuz</c:v>
                </c:pt>
                <c:pt idx="3">
                  <c:v>Tren</c:v>
                </c:pt>
                <c:pt idx="4">
                  <c:v>Ambarcațiuni 
fluviale</c:v>
                </c:pt>
                <c:pt idx="5">
                  <c:v>Alte mijloace</c:v>
                </c:pt>
              </c:strCache>
            </c:strRef>
          </c:cat>
          <c:val>
            <c:numRef>
              <c:f>'Grafic 3_Trim III_2024'!$J$26:$O$26</c:f>
              <c:numCache>
                <c:formatCode>0.0</c:formatCode>
                <c:ptCount val="6"/>
                <c:pt idx="0">
                  <c:v>90.132000000000005</c:v>
                </c:pt>
                <c:pt idx="1">
                  <c:v>8.7140000000000004</c:v>
                </c:pt>
                <c:pt idx="2">
                  <c:v>0.76200000000000001</c:v>
                </c:pt>
                <c:pt idx="3">
                  <c:v>0.23</c:v>
                </c:pt>
                <c:pt idx="4">
                  <c:v>0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1-48AE-8F2E-22AE4B8B01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1911551"/>
        <c:axId val="2085761311"/>
      </c:barChart>
      <c:catAx>
        <c:axId val="209191155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761311"/>
        <c:crosses val="autoZero"/>
        <c:auto val="1"/>
        <c:lblAlgn val="ctr"/>
        <c:lblOffset val="100"/>
        <c:noMultiLvlLbl val="0"/>
      </c:catAx>
      <c:valAx>
        <c:axId val="2085761311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11551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</xdr:colOff>
      <xdr:row>9</xdr:row>
      <xdr:rowOff>38101</xdr:rowOff>
    </xdr:from>
    <xdr:to>
      <xdr:col>20</xdr:col>
      <xdr:colOff>485775</xdr:colOff>
      <xdr:row>26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447674</xdr:colOff>
      <xdr:row>9</xdr:row>
      <xdr:rowOff>19049</xdr:rowOff>
    </xdr:from>
    <xdr:to>
      <xdr:col>8</xdr:col>
      <xdr:colOff>495299</xdr:colOff>
      <xdr:row>27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F949927-76F4-4771-9F4A-73A1A54D5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53338</xdr:colOff>
      <xdr:row>30</xdr:row>
      <xdr:rowOff>36195</xdr:rowOff>
    </xdr:from>
    <xdr:to>
      <xdr:col>5</xdr:col>
      <xdr:colOff>1400175</xdr:colOff>
      <xdr:row>50</xdr:row>
      <xdr:rowOff>142875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DD96783-5B4A-4392-A4E2-A642D0127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66674</xdr:colOff>
      <xdr:row>29</xdr:row>
      <xdr:rowOff>152400</xdr:rowOff>
    </xdr:from>
    <xdr:to>
      <xdr:col>14</xdr:col>
      <xdr:colOff>790574</xdr:colOff>
      <xdr:row>50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F71E542-6AB4-4FAE-B31E-F10961FC2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8"/>
  <sheetViews>
    <sheetView zoomScaleNormal="100" workbookViewId="0">
      <selection activeCell="M15" sqref="M15"/>
    </sheetView>
  </sheetViews>
  <sheetFormatPr defaultRowHeight="12.75" x14ac:dyDescent="0.2"/>
  <cols>
    <col min="1" max="1" width="6.85546875" customWidth="1"/>
    <col min="2" max="2" width="20.7109375" customWidth="1"/>
    <col min="3" max="3" width="11.85546875" customWidth="1"/>
    <col min="4" max="4" width="12.42578125" customWidth="1"/>
    <col min="5" max="5" width="14" customWidth="1"/>
    <col min="6" max="6" width="11.7109375" customWidth="1"/>
    <col min="8" max="8" width="10.7109375" customWidth="1"/>
    <col min="14" max="14" width="16.140625" customWidth="1"/>
    <col min="16" max="16" width="13.28515625" customWidth="1"/>
    <col min="17" max="17" width="11" customWidth="1"/>
    <col min="18" max="18" width="12.7109375" customWidth="1"/>
    <col min="21" max="21" width="7.42578125" customWidth="1"/>
  </cols>
  <sheetData>
    <row r="1" spans="1:22" x14ac:dyDescent="0.2">
      <c r="B1" s="24"/>
      <c r="C1" s="24"/>
      <c r="D1" s="24"/>
      <c r="E1" s="24"/>
      <c r="F1" s="24"/>
      <c r="G1" s="24"/>
      <c r="H1" s="24"/>
    </row>
    <row r="2" spans="1:22" s="119" customFormat="1" ht="36" customHeight="1" x14ac:dyDescent="0.2">
      <c r="A2" s="141"/>
      <c r="B2" s="144" t="s">
        <v>82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</row>
    <row r="4" spans="1:22" x14ac:dyDescent="0.2">
      <c r="J4" s="2"/>
      <c r="K4" s="2"/>
      <c r="L4" s="2"/>
    </row>
    <row r="5" spans="1:22" ht="13.5" thickBot="1" x14ac:dyDescent="0.25">
      <c r="I5" s="17" t="s">
        <v>31</v>
      </c>
      <c r="K5" s="2"/>
      <c r="L5" s="2"/>
      <c r="U5" s="17" t="s">
        <v>31</v>
      </c>
    </row>
    <row r="6" spans="1:22" ht="26.25" thickBot="1" x14ac:dyDescent="0.25">
      <c r="B6" s="28"/>
      <c r="C6" s="9" t="s">
        <v>0</v>
      </c>
      <c r="D6" s="10" t="s">
        <v>1</v>
      </c>
      <c r="E6" s="9" t="s">
        <v>2</v>
      </c>
      <c r="F6" s="9" t="s">
        <v>3</v>
      </c>
      <c r="G6" s="9" t="s">
        <v>4</v>
      </c>
      <c r="H6" s="10" t="s">
        <v>5</v>
      </c>
      <c r="I6" s="11" t="s">
        <v>6</v>
      </c>
      <c r="K6" s="2"/>
      <c r="L6" s="2"/>
      <c r="N6" s="3"/>
      <c r="O6" s="95" t="s">
        <v>0</v>
      </c>
      <c r="P6" s="35" t="s">
        <v>1</v>
      </c>
      <c r="Q6" s="95" t="s">
        <v>2</v>
      </c>
      <c r="R6" s="95" t="s">
        <v>3</v>
      </c>
      <c r="S6" s="95" t="s">
        <v>4</v>
      </c>
      <c r="T6" s="95" t="s">
        <v>5</v>
      </c>
      <c r="U6" s="95" t="s">
        <v>6</v>
      </c>
      <c r="V6" s="96"/>
    </row>
    <row r="7" spans="1:22" ht="13.5" thickBot="1" x14ac:dyDescent="0.25">
      <c r="B7" s="13" t="s">
        <v>7</v>
      </c>
      <c r="C7" s="114">
        <v>50.5</v>
      </c>
      <c r="D7" s="114">
        <v>16.8</v>
      </c>
      <c r="E7" s="114">
        <v>6.5</v>
      </c>
      <c r="F7" s="114">
        <v>13.9</v>
      </c>
      <c r="G7" s="114">
        <v>4.3</v>
      </c>
      <c r="H7" s="114">
        <v>0.5</v>
      </c>
      <c r="I7" s="114">
        <v>7.5</v>
      </c>
      <c r="J7" s="96"/>
      <c r="K7" s="2"/>
      <c r="L7" s="2"/>
      <c r="N7" s="14" t="s">
        <v>8</v>
      </c>
      <c r="O7" s="115">
        <v>43.2</v>
      </c>
      <c r="P7" s="115">
        <v>17.399999999999999</v>
      </c>
      <c r="Q7" s="115">
        <v>5.2</v>
      </c>
      <c r="R7" s="115">
        <v>17.8</v>
      </c>
      <c r="S7" s="115">
        <v>10.8</v>
      </c>
      <c r="T7" s="115">
        <v>2.7</v>
      </c>
      <c r="U7" s="116">
        <v>2.9</v>
      </c>
    </row>
    <row r="8" spans="1:22" x14ac:dyDescent="0.2">
      <c r="K8" s="2"/>
      <c r="L8" s="2"/>
      <c r="V8" s="2"/>
    </row>
    <row r="9" spans="1:22" x14ac:dyDescent="0.2">
      <c r="B9" s="2"/>
      <c r="C9" s="2"/>
      <c r="D9" s="2"/>
      <c r="E9" s="2"/>
      <c r="F9" s="2"/>
      <c r="G9" s="2"/>
      <c r="K9" s="2"/>
      <c r="L9" s="2"/>
      <c r="O9" s="2"/>
      <c r="P9" s="2"/>
      <c r="Q9" s="2"/>
      <c r="R9" s="2"/>
      <c r="S9" s="2"/>
      <c r="T9" s="2"/>
      <c r="U9" s="2"/>
      <c r="V9" s="2"/>
    </row>
    <row r="10" spans="1:22" x14ac:dyDescent="0.2">
      <c r="B10" s="2"/>
      <c r="K10" s="2"/>
      <c r="L10" s="2"/>
      <c r="O10" s="2"/>
      <c r="P10" s="2"/>
      <c r="Q10" s="2"/>
      <c r="R10" s="2"/>
      <c r="S10" s="2"/>
      <c r="T10" s="2"/>
      <c r="U10" s="2"/>
    </row>
    <row r="11" spans="1:22" x14ac:dyDescent="0.2">
      <c r="B11" s="2"/>
      <c r="K11" s="2"/>
      <c r="L11" s="2"/>
      <c r="V11" s="1"/>
    </row>
    <row r="12" spans="1:22" x14ac:dyDescent="0.2">
      <c r="B12" s="2"/>
      <c r="K12" s="2"/>
      <c r="L12" s="2"/>
    </row>
    <row r="13" spans="1:22" x14ac:dyDescent="0.2">
      <c r="B13" s="2"/>
    </row>
    <row r="14" spans="1:22" x14ac:dyDescent="0.2">
      <c r="B14" s="2"/>
      <c r="L14" s="2"/>
    </row>
    <row r="15" spans="1:22" x14ac:dyDescent="0.2">
      <c r="B15" s="2"/>
      <c r="L15" s="2"/>
    </row>
    <row r="16" spans="1:22" x14ac:dyDescent="0.2">
      <c r="L16" s="2"/>
    </row>
    <row r="17" spans="2:14" x14ac:dyDescent="0.2">
      <c r="L17" s="2"/>
    </row>
    <row r="18" spans="2:14" x14ac:dyDescent="0.2">
      <c r="L18" s="2"/>
    </row>
    <row r="19" spans="2:14" x14ac:dyDescent="0.2">
      <c r="L19" s="2"/>
    </row>
    <row r="20" spans="2:14" x14ac:dyDescent="0.2">
      <c r="L20" s="2"/>
    </row>
    <row r="30" spans="2:14" x14ac:dyDescent="0.2">
      <c r="B30" s="6" t="s">
        <v>35</v>
      </c>
      <c r="N30" s="6" t="s">
        <v>36</v>
      </c>
    </row>
    <row r="32" spans="2:14" x14ac:dyDescent="0.2">
      <c r="C32" s="2"/>
    </row>
    <row r="33" spans="3:14" x14ac:dyDescent="0.2">
      <c r="C33" s="2"/>
      <c r="D33" s="2"/>
      <c r="E33" s="2"/>
      <c r="F33" s="2"/>
      <c r="G33" s="2"/>
      <c r="H33" s="2"/>
      <c r="I33" s="2"/>
    </row>
    <row r="34" spans="3:14" x14ac:dyDescent="0.2">
      <c r="C34" s="2"/>
    </row>
    <row r="35" spans="3:14" x14ac:dyDescent="0.2">
      <c r="C35" s="2"/>
    </row>
    <row r="36" spans="3:14" x14ac:dyDescent="0.2">
      <c r="C36" s="2"/>
    </row>
    <row r="37" spans="3:14" x14ac:dyDescent="0.2">
      <c r="C37" s="2"/>
    </row>
    <row r="38" spans="3:14" x14ac:dyDescent="0.2">
      <c r="C38" s="2"/>
      <c r="N38" s="6"/>
    </row>
  </sheetData>
  <mergeCells count="1">
    <mergeCell ref="B2:U2"/>
  </mergeCells>
  <phoneticPr fontId="21" type="noConversion"/>
  <pageMargins left="0.75" right="0.75" top="1" bottom="1" header="0.5" footer="0.5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35"/>
  <sheetViews>
    <sheetView workbookViewId="0">
      <selection activeCell="G18" sqref="G18"/>
    </sheetView>
  </sheetViews>
  <sheetFormatPr defaultColWidth="9.140625" defaultRowHeight="12.75" x14ac:dyDescent="0.2"/>
  <cols>
    <col min="1" max="1" width="3" style="1" customWidth="1"/>
    <col min="2" max="2" width="76" style="1" customWidth="1"/>
    <col min="3" max="3" width="15.7109375" style="1" customWidth="1"/>
    <col min="4" max="4" width="14.5703125" style="1" customWidth="1"/>
    <col min="5" max="5" width="21.140625" style="1" customWidth="1"/>
    <col min="6" max="6" width="9.140625" style="1"/>
    <col min="7" max="7" width="34" style="1" customWidth="1"/>
    <col min="8" max="8" width="15.28515625" style="1" customWidth="1"/>
    <col min="9" max="9" width="14.140625" style="1" customWidth="1"/>
    <col min="10" max="10" width="20.7109375" style="1" customWidth="1"/>
    <col min="11" max="11" width="12.140625" style="1" customWidth="1"/>
    <col min="12" max="12" width="14.42578125" style="1" customWidth="1"/>
    <col min="13" max="16384" width="9.140625" style="1"/>
  </cols>
  <sheetData>
    <row r="2" spans="1:13" customFormat="1" ht="22.5" customHeight="1" x14ac:dyDescent="0.2">
      <c r="A2" s="24"/>
      <c r="B2" s="145" t="s">
        <v>83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3" ht="12.75" customHeight="1" thickBot="1" x14ac:dyDescent="0.25">
      <c r="B3" s="8"/>
      <c r="C3" s="8"/>
      <c r="D3" s="8"/>
      <c r="E3" s="91" t="s">
        <v>30</v>
      </c>
      <c r="J3" s="92" t="s">
        <v>30</v>
      </c>
      <c r="K3" s="94" t="s">
        <v>31</v>
      </c>
      <c r="L3" s="94" t="s">
        <v>31</v>
      </c>
    </row>
    <row r="4" spans="1:13" ht="18" customHeight="1" thickBot="1" x14ac:dyDescent="0.25">
      <c r="B4" s="28"/>
      <c r="C4" s="95" t="s">
        <v>15</v>
      </c>
      <c r="D4" s="95" t="s">
        <v>14</v>
      </c>
      <c r="E4" s="95" t="s">
        <v>48</v>
      </c>
      <c r="F4" s="50"/>
      <c r="I4" s="21" t="s">
        <v>14</v>
      </c>
      <c r="J4" s="57" t="s">
        <v>48</v>
      </c>
      <c r="K4" s="29" t="s">
        <v>14</v>
      </c>
      <c r="L4" s="29" t="s">
        <v>73</v>
      </c>
      <c r="M4" s="50"/>
    </row>
    <row r="5" spans="1:13" ht="13.5" customHeight="1" thickBot="1" x14ac:dyDescent="0.25">
      <c r="B5" s="15" t="s">
        <v>15</v>
      </c>
      <c r="C5" s="58">
        <f>C7+C12+C14+C20+C24+C30+C32</f>
        <v>2017693811</v>
      </c>
      <c r="D5" s="58">
        <f t="shared" ref="D5:E5" si="0">D7+D12+D14+D20+D24+D30+D32</f>
        <v>1105450905</v>
      </c>
      <c r="E5" s="58">
        <f t="shared" si="0"/>
        <v>912242906</v>
      </c>
      <c r="G5" s="16" t="s">
        <v>15</v>
      </c>
      <c r="H5" s="55">
        <f>H6+H7+H8+H9+H10+H11+H12</f>
        <v>2017693811</v>
      </c>
      <c r="I5" s="55">
        <f t="shared" ref="I5:J5" si="1">I6+I7+I8+I9+I10+I11+I12</f>
        <v>1105450905</v>
      </c>
      <c r="J5" s="55">
        <f t="shared" si="1"/>
        <v>912242906</v>
      </c>
      <c r="K5" s="62">
        <v>100</v>
      </c>
      <c r="L5" s="62">
        <v>100</v>
      </c>
      <c r="M5" s="61"/>
    </row>
    <row r="6" spans="1:13" ht="13.5" customHeight="1" x14ac:dyDescent="0.2">
      <c r="B6" s="37"/>
      <c r="C6" s="38"/>
      <c r="D6" s="39"/>
      <c r="E6" s="40"/>
      <c r="G6" s="142" t="s">
        <v>9</v>
      </c>
      <c r="H6" s="56">
        <f>C7</f>
        <v>951654796</v>
      </c>
      <c r="I6" s="56">
        <f t="shared" ref="I6:J6" si="2">D7</f>
        <v>557796425</v>
      </c>
      <c r="J6" s="56">
        <f t="shared" si="2"/>
        <v>393858371</v>
      </c>
      <c r="K6" s="63">
        <v>50.5</v>
      </c>
      <c r="L6" s="63">
        <v>43.2</v>
      </c>
    </row>
    <row r="7" spans="1:13" ht="12.75" customHeight="1" x14ac:dyDescent="0.2">
      <c r="B7" s="51" t="s">
        <v>9</v>
      </c>
      <c r="C7" s="52">
        <f>C8+C9+C10+C11</f>
        <v>951654796</v>
      </c>
      <c r="D7" s="52">
        <f t="shared" ref="D7:E7" si="3">D8+D9+D10+D11</f>
        <v>557796425</v>
      </c>
      <c r="E7" s="52">
        <f t="shared" si="3"/>
        <v>393858371</v>
      </c>
      <c r="G7" s="142" t="s">
        <v>10</v>
      </c>
      <c r="H7" s="53">
        <f>C12</f>
        <v>345219690</v>
      </c>
      <c r="I7" s="53">
        <f t="shared" ref="I7:J7" si="4">D12</f>
        <v>186190594</v>
      </c>
      <c r="J7" s="53">
        <f t="shared" si="4"/>
        <v>159029096</v>
      </c>
      <c r="K7" s="63">
        <v>16.8</v>
      </c>
      <c r="L7" s="63">
        <v>17.399999999999999</v>
      </c>
    </row>
    <row r="8" spans="1:13" x14ac:dyDescent="0.2">
      <c r="B8" s="41" t="s">
        <v>49</v>
      </c>
      <c r="C8" s="42">
        <v>771880157</v>
      </c>
      <c r="D8" s="43">
        <v>481587891</v>
      </c>
      <c r="E8" s="44">
        <v>290292266</v>
      </c>
      <c r="G8" s="142" t="s">
        <v>11</v>
      </c>
      <c r="H8" s="53">
        <f>C14</f>
        <v>118316136</v>
      </c>
      <c r="I8" s="53">
        <f t="shared" ref="I8:J8" si="5">D14</f>
        <v>71471016</v>
      </c>
      <c r="J8" s="53">
        <f t="shared" si="5"/>
        <v>46845120</v>
      </c>
      <c r="K8" s="63">
        <v>6.5</v>
      </c>
      <c r="L8" s="63">
        <v>5.2</v>
      </c>
    </row>
    <row r="9" spans="1:13" x14ac:dyDescent="0.2">
      <c r="B9" s="41" t="s">
        <v>50</v>
      </c>
      <c r="C9" s="42">
        <v>84844547</v>
      </c>
      <c r="D9" s="43">
        <v>15238427</v>
      </c>
      <c r="E9" s="44">
        <v>69606120</v>
      </c>
      <c r="G9" s="142" t="s">
        <v>20</v>
      </c>
      <c r="H9" s="53">
        <f>C20</f>
        <v>315716677</v>
      </c>
      <c r="I9" s="53">
        <f t="shared" ref="I9:J9" si="6">D20</f>
        <v>153422784</v>
      </c>
      <c r="J9" s="53">
        <f t="shared" si="6"/>
        <v>162293893</v>
      </c>
      <c r="K9" s="63">
        <v>13.9</v>
      </c>
      <c r="L9" s="63">
        <v>17.8</v>
      </c>
    </row>
    <row r="10" spans="1:13" x14ac:dyDescent="0.2">
      <c r="B10" s="41" t="s">
        <v>51</v>
      </c>
      <c r="C10" s="42">
        <v>52557463</v>
      </c>
      <c r="D10" s="43">
        <v>31370638</v>
      </c>
      <c r="E10" s="44">
        <v>21186825</v>
      </c>
      <c r="G10" s="142" t="s">
        <v>12</v>
      </c>
      <c r="H10" s="53">
        <f>C24</f>
        <v>146298409</v>
      </c>
      <c r="I10" s="53">
        <f t="shared" ref="I10:J10" si="7">D24</f>
        <v>47450237</v>
      </c>
      <c r="J10" s="53">
        <f t="shared" si="7"/>
        <v>98848172</v>
      </c>
      <c r="K10" s="63">
        <v>4.3</v>
      </c>
      <c r="L10" s="63">
        <v>10.8</v>
      </c>
    </row>
    <row r="11" spans="1:13" x14ac:dyDescent="0.2">
      <c r="B11" s="41" t="s">
        <v>52</v>
      </c>
      <c r="C11" s="42">
        <v>42372629</v>
      </c>
      <c r="D11" s="43">
        <v>29599469</v>
      </c>
      <c r="E11" s="44">
        <v>12773160</v>
      </c>
      <c r="G11" s="142" t="s">
        <v>21</v>
      </c>
      <c r="H11" s="53">
        <f>C30</f>
        <v>30596125</v>
      </c>
      <c r="I11" s="53">
        <f t="shared" ref="I11:J11" si="8">D30</f>
        <v>5907552</v>
      </c>
      <c r="J11" s="53">
        <f t="shared" si="8"/>
        <v>24688573</v>
      </c>
      <c r="K11" s="63">
        <v>0.5</v>
      </c>
      <c r="L11" s="63">
        <v>2.7</v>
      </c>
    </row>
    <row r="12" spans="1:13" ht="13.5" thickBot="1" x14ac:dyDescent="0.25">
      <c r="B12" s="51" t="s">
        <v>10</v>
      </c>
      <c r="C12" s="52">
        <f>C13</f>
        <v>345219690</v>
      </c>
      <c r="D12" s="52">
        <f t="shared" ref="D12:E12" si="9">D13</f>
        <v>186190594</v>
      </c>
      <c r="E12" s="52">
        <f t="shared" si="9"/>
        <v>159029096</v>
      </c>
      <c r="G12" s="143" t="s">
        <v>13</v>
      </c>
      <c r="H12" s="54">
        <f>C32</f>
        <v>109891978</v>
      </c>
      <c r="I12" s="54">
        <f t="shared" ref="I12:J12" si="10">D32</f>
        <v>83212297</v>
      </c>
      <c r="J12" s="54">
        <f t="shared" si="10"/>
        <v>26679681</v>
      </c>
      <c r="K12" s="97">
        <v>7.5</v>
      </c>
      <c r="L12" s="60">
        <v>2.9</v>
      </c>
    </row>
    <row r="13" spans="1:13" x14ac:dyDescent="0.2">
      <c r="B13" s="41" t="s">
        <v>10</v>
      </c>
      <c r="C13" s="99">
        <v>345219690</v>
      </c>
      <c r="D13" s="100">
        <v>186190594</v>
      </c>
      <c r="E13" s="98">
        <v>159029096</v>
      </c>
      <c r="I13" s="59"/>
      <c r="J13" s="59"/>
      <c r="K13" s="59"/>
    </row>
    <row r="14" spans="1:13" x14ac:dyDescent="0.2">
      <c r="B14" s="51" t="s">
        <v>11</v>
      </c>
      <c r="C14" s="52">
        <f>C15+C16+C17+C18+C19</f>
        <v>118316136</v>
      </c>
      <c r="D14" s="52">
        <f t="shared" ref="D14:E14" si="11">D15+D16+D17+D18+D19</f>
        <v>71471016</v>
      </c>
      <c r="E14" s="52">
        <f t="shared" si="11"/>
        <v>46845120</v>
      </c>
      <c r="H14" s="7"/>
      <c r="M14" s="25"/>
    </row>
    <row r="15" spans="1:13" x14ac:dyDescent="0.2">
      <c r="B15" s="41" t="s">
        <v>53</v>
      </c>
      <c r="C15" s="42">
        <v>6232166</v>
      </c>
      <c r="D15" s="43">
        <v>3418176</v>
      </c>
      <c r="E15" s="44">
        <v>2813990</v>
      </c>
      <c r="H15" s="7"/>
      <c r="M15" s="25"/>
    </row>
    <row r="16" spans="1:13" x14ac:dyDescent="0.2">
      <c r="B16" s="41" t="s">
        <v>54</v>
      </c>
      <c r="C16" s="42">
        <v>35223080</v>
      </c>
      <c r="D16" s="43">
        <v>20936885</v>
      </c>
      <c r="E16" s="44">
        <v>14286195</v>
      </c>
      <c r="H16" s="7"/>
      <c r="M16" s="25"/>
    </row>
    <row r="17" spans="2:13" x14ac:dyDescent="0.2">
      <c r="B17" s="41" t="s">
        <v>55</v>
      </c>
      <c r="C17" s="42">
        <v>62155487</v>
      </c>
      <c r="D17" s="43">
        <v>40659671</v>
      </c>
      <c r="E17" s="44">
        <v>21495816</v>
      </c>
      <c r="H17" s="7"/>
      <c r="M17" s="25"/>
    </row>
    <row r="18" spans="2:13" x14ac:dyDescent="0.2">
      <c r="B18" s="41" t="s">
        <v>56</v>
      </c>
      <c r="C18" s="42">
        <v>13699726</v>
      </c>
      <c r="D18" s="43">
        <v>6375599</v>
      </c>
      <c r="E18" s="44">
        <v>7324127</v>
      </c>
      <c r="G18" s="25"/>
      <c r="H18" s="25"/>
      <c r="I18" s="25"/>
      <c r="J18" s="25"/>
      <c r="K18" s="25"/>
      <c r="L18" s="25"/>
      <c r="M18" s="25"/>
    </row>
    <row r="19" spans="2:13" x14ac:dyDescent="0.2">
      <c r="B19" s="41" t="s">
        <v>57</v>
      </c>
      <c r="C19" s="42">
        <v>1005677</v>
      </c>
      <c r="D19" s="43">
        <v>80685</v>
      </c>
      <c r="E19" s="44">
        <v>924992</v>
      </c>
      <c r="G19" s="25"/>
      <c r="H19" s="7"/>
      <c r="I19" s="25"/>
      <c r="J19" s="25"/>
      <c r="K19" s="25"/>
      <c r="L19" s="25"/>
      <c r="M19" s="25"/>
    </row>
    <row r="20" spans="2:13" x14ac:dyDescent="0.2">
      <c r="B20" s="51" t="s">
        <v>20</v>
      </c>
      <c r="C20" s="52">
        <f>C21+C22+C23</f>
        <v>315716677</v>
      </c>
      <c r="D20" s="52">
        <f t="shared" ref="D20:E20" si="12">D21+D22+D23</f>
        <v>153422784</v>
      </c>
      <c r="E20" s="52">
        <f t="shared" si="12"/>
        <v>162293893</v>
      </c>
      <c r="H20" s="7"/>
      <c r="M20" s="25"/>
    </row>
    <row r="21" spans="2:13" x14ac:dyDescent="0.2">
      <c r="B21" s="41" t="s">
        <v>58</v>
      </c>
      <c r="C21" s="42">
        <v>134474589</v>
      </c>
      <c r="D21" s="43">
        <v>72994737</v>
      </c>
      <c r="E21" s="44">
        <v>61479852</v>
      </c>
      <c r="H21" s="7"/>
    </row>
    <row r="22" spans="2:13" x14ac:dyDescent="0.2">
      <c r="B22" s="41" t="s">
        <v>59</v>
      </c>
      <c r="C22" s="42">
        <v>77943575</v>
      </c>
      <c r="D22" s="43">
        <v>30124405</v>
      </c>
      <c r="E22" s="44">
        <v>47819170</v>
      </c>
      <c r="H22" s="7"/>
    </row>
    <row r="23" spans="2:13" x14ac:dyDescent="0.2">
      <c r="B23" s="41" t="s">
        <v>60</v>
      </c>
      <c r="C23" s="42">
        <v>103298513</v>
      </c>
      <c r="D23" s="43">
        <v>50303642</v>
      </c>
      <c r="E23" s="44">
        <v>52994871</v>
      </c>
      <c r="H23" s="7"/>
    </row>
    <row r="24" spans="2:13" x14ac:dyDescent="0.2">
      <c r="B24" s="51" t="s">
        <v>12</v>
      </c>
      <c r="C24" s="52">
        <f>C25+C26+C27+C28+C29</f>
        <v>146298409</v>
      </c>
      <c r="D24" s="52">
        <f t="shared" ref="D24:E24" si="13">D25+D26+D27+D28+D29</f>
        <v>47450237</v>
      </c>
      <c r="E24" s="52">
        <f t="shared" si="13"/>
        <v>98848172</v>
      </c>
      <c r="H24" s="7"/>
    </row>
    <row r="25" spans="2:13" x14ac:dyDescent="0.2">
      <c r="B25" s="41" t="s">
        <v>61</v>
      </c>
      <c r="C25" s="42">
        <v>12057477</v>
      </c>
      <c r="D25" s="43">
        <v>6287184</v>
      </c>
      <c r="E25" s="44">
        <v>5770293</v>
      </c>
      <c r="G25" s="93"/>
      <c r="H25" s="7"/>
    </row>
    <row r="26" spans="2:13" x14ac:dyDescent="0.2">
      <c r="B26" s="41" t="s">
        <v>62</v>
      </c>
      <c r="C26" s="42">
        <v>39061226</v>
      </c>
      <c r="D26" s="43">
        <v>14390105</v>
      </c>
      <c r="E26" s="44">
        <v>24671121</v>
      </c>
      <c r="H26" s="7"/>
    </row>
    <row r="27" spans="2:13" x14ac:dyDescent="0.2">
      <c r="B27" s="41" t="s">
        <v>63</v>
      </c>
      <c r="C27" s="42">
        <v>18853585</v>
      </c>
      <c r="D27" s="43">
        <v>5467292</v>
      </c>
      <c r="E27" s="44">
        <v>13386293</v>
      </c>
      <c r="H27" s="7"/>
    </row>
    <row r="28" spans="2:13" x14ac:dyDescent="0.2">
      <c r="B28" s="45" t="s">
        <v>64</v>
      </c>
      <c r="C28" s="42">
        <v>59329596</v>
      </c>
      <c r="D28" s="43">
        <v>15446715</v>
      </c>
      <c r="E28" s="44">
        <v>43882881</v>
      </c>
      <c r="H28" s="7"/>
    </row>
    <row r="29" spans="2:13" x14ac:dyDescent="0.2">
      <c r="B29" s="41" t="s">
        <v>65</v>
      </c>
      <c r="C29" s="42">
        <v>16996525</v>
      </c>
      <c r="D29" s="43">
        <v>5858941</v>
      </c>
      <c r="E29" s="44">
        <v>11137584</v>
      </c>
      <c r="H29" s="7"/>
    </row>
    <row r="30" spans="2:13" x14ac:dyDescent="0.2">
      <c r="B30" s="51" t="s">
        <v>21</v>
      </c>
      <c r="C30" s="52">
        <f>C31</f>
        <v>30596125</v>
      </c>
      <c r="D30" s="52">
        <f t="shared" ref="D30:E30" si="14">D31</f>
        <v>5907552</v>
      </c>
      <c r="E30" s="52">
        <f t="shared" si="14"/>
        <v>24688573</v>
      </c>
      <c r="H30" s="7"/>
    </row>
    <row r="31" spans="2:13" x14ac:dyDescent="0.2">
      <c r="B31" s="41" t="s">
        <v>66</v>
      </c>
      <c r="C31" s="42">
        <v>30596125</v>
      </c>
      <c r="D31" s="43">
        <v>5907552</v>
      </c>
      <c r="E31" s="44">
        <v>24688573</v>
      </c>
      <c r="H31" s="7"/>
    </row>
    <row r="32" spans="2:13" x14ac:dyDescent="0.2">
      <c r="B32" s="51" t="s">
        <v>13</v>
      </c>
      <c r="C32" s="52">
        <f>C33+C34</f>
        <v>109891978</v>
      </c>
      <c r="D32" s="52">
        <f t="shared" ref="D32:E32" si="15">D33+D34</f>
        <v>83212297</v>
      </c>
      <c r="E32" s="52">
        <f t="shared" si="15"/>
        <v>26679681</v>
      </c>
      <c r="H32" s="7"/>
    </row>
    <row r="33" spans="2:5" x14ac:dyDescent="0.2">
      <c r="B33" s="41" t="s">
        <v>67</v>
      </c>
      <c r="C33" s="42">
        <v>11902716</v>
      </c>
      <c r="D33" s="43">
        <v>5289225</v>
      </c>
      <c r="E33" s="44">
        <v>6613491</v>
      </c>
    </row>
    <row r="34" spans="2:5" ht="13.5" thickBot="1" x14ac:dyDescent="0.25">
      <c r="B34" s="46" t="s">
        <v>13</v>
      </c>
      <c r="C34" s="47">
        <v>97989262</v>
      </c>
      <c r="D34" s="48">
        <v>77923072</v>
      </c>
      <c r="E34" s="110">
        <v>20066190</v>
      </c>
    </row>
    <row r="35" spans="2:5" x14ac:dyDescent="0.2">
      <c r="B35" s="49"/>
      <c r="C35" s="109"/>
      <c r="D35" s="109"/>
      <c r="E35" s="111"/>
    </row>
  </sheetData>
  <mergeCells count="1">
    <mergeCell ref="B2:L2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8"/>
  <sheetViews>
    <sheetView topLeftCell="I1" zoomScaleNormal="100" workbookViewId="0">
      <selection activeCell="S30" sqref="S30"/>
    </sheetView>
  </sheetViews>
  <sheetFormatPr defaultColWidth="9.140625" defaultRowHeight="12.75" x14ac:dyDescent="0.2"/>
  <cols>
    <col min="1" max="1" width="3.140625" style="1" customWidth="1"/>
    <col min="2" max="2" width="28.5703125" style="5" customWidth="1"/>
    <col min="3" max="3" width="17.85546875" style="5" customWidth="1"/>
    <col min="4" max="4" width="16.85546875" style="5" customWidth="1"/>
    <col min="5" max="5" width="15.140625" style="5" customWidth="1"/>
    <col min="6" max="6" width="23.7109375" style="5" customWidth="1"/>
    <col min="7" max="7" width="14.85546875" style="5" customWidth="1"/>
    <col min="8" max="8" width="7.140625" style="1" customWidth="1"/>
    <col min="9" max="9" width="37.7109375" style="1" customWidth="1"/>
    <col min="10" max="10" width="17.140625" style="1" customWidth="1"/>
    <col min="11" max="11" width="10.7109375" style="1" customWidth="1"/>
    <col min="12" max="12" width="9.7109375" style="1" customWidth="1"/>
    <col min="13" max="13" width="9.140625" style="1" customWidth="1"/>
    <col min="14" max="14" width="15.42578125" style="1" customWidth="1"/>
    <col min="15" max="15" width="16.85546875" style="1" customWidth="1"/>
    <col min="16" max="16" width="15.85546875" style="1" customWidth="1"/>
    <col min="17" max="16384" width="9.140625" style="1"/>
  </cols>
  <sheetData>
    <row r="1" spans="1:17" ht="15" customHeight="1" x14ac:dyDescent="0.2"/>
    <row r="2" spans="1:17" s="124" customFormat="1" ht="19.5" customHeight="1" x14ac:dyDescent="0.2">
      <c r="B2" s="125" t="s">
        <v>84</v>
      </c>
      <c r="C2" s="126"/>
      <c r="D2" s="126"/>
      <c r="E2" s="126"/>
      <c r="F2" s="126"/>
      <c r="G2" s="126"/>
      <c r="I2" s="125" t="s">
        <v>85</v>
      </c>
      <c r="J2" s="126"/>
      <c r="K2" s="126"/>
      <c r="L2" s="126"/>
      <c r="M2" s="126"/>
      <c r="N2" s="126"/>
      <c r="O2" s="126"/>
      <c r="P2" s="126"/>
    </row>
    <row r="3" spans="1:17" s="124" customFormat="1" ht="13.5" thickBot="1" x14ac:dyDescent="0.25">
      <c r="B3" s="127"/>
      <c r="C3" s="127"/>
      <c r="D3" s="127"/>
      <c r="E3" s="127"/>
      <c r="F3" s="127"/>
      <c r="G3" s="128" t="s">
        <v>32</v>
      </c>
      <c r="J3" s="129"/>
      <c r="K3" s="129"/>
      <c r="L3" s="129"/>
      <c r="M3" s="129"/>
      <c r="N3" s="129"/>
      <c r="O3" s="129"/>
      <c r="P3" s="128" t="s">
        <v>32</v>
      </c>
    </row>
    <row r="4" spans="1:17" ht="36.75" customHeight="1" thickBot="1" x14ac:dyDescent="0.25">
      <c r="A4" s="67"/>
      <c r="B4" s="74" t="s">
        <v>94</v>
      </c>
      <c r="C4" s="73" t="s">
        <v>17</v>
      </c>
      <c r="D4" s="73" t="s">
        <v>29</v>
      </c>
      <c r="E4" s="73" t="s">
        <v>22</v>
      </c>
      <c r="F4" s="73" t="s">
        <v>23</v>
      </c>
      <c r="G4" s="74" t="s">
        <v>24</v>
      </c>
      <c r="I4" s="10" t="s">
        <v>95</v>
      </c>
      <c r="J4" s="9" t="s">
        <v>16</v>
      </c>
      <c r="K4" s="9" t="s">
        <v>25</v>
      </c>
      <c r="L4" s="10" t="s">
        <v>26</v>
      </c>
      <c r="M4" s="10" t="s">
        <v>33</v>
      </c>
      <c r="N4" s="9" t="s">
        <v>27</v>
      </c>
      <c r="O4" s="10" t="s">
        <v>81</v>
      </c>
      <c r="P4" s="72" t="s">
        <v>28</v>
      </c>
    </row>
    <row r="5" spans="1:17" s="6" customFormat="1" ht="13.5" thickBot="1" x14ac:dyDescent="0.25">
      <c r="A5" s="68"/>
      <c r="B5" s="80" t="s">
        <v>15</v>
      </c>
      <c r="C5" s="84">
        <v>717655</v>
      </c>
      <c r="D5" s="84">
        <v>241777</v>
      </c>
      <c r="E5" s="84">
        <v>334772</v>
      </c>
      <c r="F5" s="84">
        <v>91386</v>
      </c>
      <c r="G5" s="85">
        <v>49720</v>
      </c>
      <c r="H5" s="4"/>
      <c r="I5" s="80" t="s">
        <v>15</v>
      </c>
      <c r="J5" s="84">
        <v>717655</v>
      </c>
      <c r="K5" s="84">
        <v>543391</v>
      </c>
      <c r="L5" s="84">
        <v>124756</v>
      </c>
      <c r="M5" s="84">
        <v>34521</v>
      </c>
      <c r="N5" s="84">
        <v>1539</v>
      </c>
      <c r="O5" s="84">
        <v>1860</v>
      </c>
      <c r="P5" s="85">
        <v>11588</v>
      </c>
    </row>
    <row r="6" spans="1:17" ht="12" customHeight="1" thickBot="1" x14ac:dyDescent="0.25">
      <c r="A6" s="67"/>
      <c r="B6" s="67"/>
      <c r="C6" s="18"/>
      <c r="D6" s="18"/>
      <c r="E6" s="18"/>
      <c r="F6" s="18"/>
      <c r="G6" s="19"/>
      <c r="I6" s="12"/>
      <c r="J6" s="20"/>
      <c r="K6" s="20"/>
      <c r="L6" s="20"/>
      <c r="M6" s="20"/>
      <c r="N6" s="20"/>
      <c r="O6" s="20"/>
      <c r="P6" s="69"/>
    </row>
    <row r="7" spans="1:17" s="6" customFormat="1" ht="13.5" thickBot="1" x14ac:dyDescent="0.25">
      <c r="A7" s="68"/>
      <c r="B7" s="76" t="s">
        <v>19</v>
      </c>
      <c r="C7" s="75">
        <v>307800</v>
      </c>
      <c r="D7" s="75">
        <v>90660</v>
      </c>
      <c r="E7" s="75">
        <v>116527</v>
      </c>
      <c r="F7" s="75">
        <v>80129</v>
      </c>
      <c r="G7" s="75">
        <v>20484</v>
      </c>
      <c r="H7" s="64"/>
      <c r="I7" s="79" t="s">
        <v>19</v>
      </c>
      <c r="J7" s="75">
        <v>307800</v>
      </c>
      <c r="K7" s="75">
        <v>277425</v>
      </c>
      <c r="L7" s="75">
        <v>26822</v>
      </c>
      <c r="M7" s="75">
        <v>2346</v>
      </c>
      <c r="N7" s="75">
        <v>708</v>
      </c>
      <c r="O7" s="75">
        <v>37</v>
      </c>
      <c r="P7" s="75">
        <v>462</v>
      </c>
    </row>
    <row r="8" spans="1:17" x14ac:dyDescent="0.2">
      <c r="A8" s="67"/>
      <c r="B8" s="65" t="s">
        <v>14</v>
      </c>
      <c r="C8" s="86">
        <v>197005</v>
      </c>
      <c r="D8" s="86">
        <v>60208</v>
      </c>
      <c r="E8" s="86">
        <v>83452</v>
      </c>
      <c r="F8" s="86">
        <v>40206</v>
      </c>
      <c r="G8" s="87">
        <v>13139</v>
      </c>
      <c r="H8" s="7"/>
      <c r="I8" s="70" t="s">
        <v>14</v>
      </c>
      <c r="J8" s="90">
        <v>197005</v>
      </c>
      <c r="K8" s="90">
        <v>176477</v>
      </c>
      <c r="L8" s="90">
        <v>19355</v>
      </c>
      <c r="M8" s="90">
        <v>350</v>
      </c>
      <c r="N8" s="90">
        <v>324</v>
      </c>
      <c r="O8" s="90">
        <v>37</v>
      </c>
      <c r="P8" s="87">
        <v>462</v>
      </c>
    </row>
    <row r="9" spans="1:17" ht="13.5" customHeight="1" x14ac:dyDescent="0.2">
      <c r="A9" s="67"/>
      <c r="B9" s="65" t="s">
        <v>39</v>
      </c>
      <c r="C9" s="86">
        <v>93240</v>
      </c>
      <c r="D9" s="86">
        <v>23082</v>
      </c>
      <c r="E9" s="86">
        <v>26628</v>
      </c>
      <c r="F9" s="86">
        <v>38157</v>
      </c>
      <c r="G9" s="87">
        <v>5373</v>
      </c>
      <c r="H9" s="7"/>
      <c r="I9" s="70" t="s">
        <v>39</v>
      </c>
      <c r="J9" s="90">
        <v>93240</v>
      </c>
      <c r="K9" s="90">
        <v>86544</v>
      </c>
      <c r="L9" s="90">
        <v>4755</v>
      </c>
      <c r="M9" s="90">
        <v>1837</v>
      </c>
      <c r="N9" s="90">
        <v>104</v>
      </c>
      <c r="O9" s="90" t="s">
        <v>93</v>
      </c>
      <c r="P9" s="87" t="s">
        <v>93</v>
      </c>
    </row>
    <row r="10" spans="1:17" ht="13.5" thickBot="1" x14ac:dyDescent="0.25">
      <c r="A10" s="67"/>
      <c r="B10" s="65" t="s">
        <v>68</v>
      </c>
      <c r="C10" s="86">
        <v>17555</v>
      </c>
      <c r="D10" s="86">
        <v>7370</v>
      </c>
      <c r="E10" s="86">
        <v>6447</v>
      </c>
      <c r="F10" s="86">
        <v>1766</v>
      </c>
      <c r="G10" s="87">
        <v>1972</v>
      </c>
      <c r="H10" s="7"/>
      <c r="I10" s="70" t="s">
        <v>77</v>
      </c>
      <c r="J10" s="90">
        <v>17555</v>
      </c>
      <c r="K10" s="90">
        <v>14404</v>
      </c>
      <c r="L10" s="90">
        <v>2712</v>
      </c>
      <c r="M10" s="90">
        <v>159</v>
      </c>
      <c r="N10" s="90">
        <v>280</v>
      </c>
      <c r="O10" s="90" t="s">
        <v>93</v>
      </c>
      <c r="P10" s="87" t="s">
        <v>93</v>
      </c>
    </row>
    <row r="11" spans="1:17" s="6" customFormat="1" ht="13.5" thickBot="1" x14ac:dyDescent="0.25">
      <c r="A11" s="68"/>
      <c r="B11" s="76" t="s">
        <v>18</v>
      </c>
      <c r="C11" s="75">
        <v>409855</v>
      </c>
      <c r="D11" s="75">
        <v>151117</v>
      </c>
      <c r="E11" s="75">
        <v>218245</v>
      </c>
      <c r="F11" s="75">
        <v>11257</v>
      </c>
      <c r="G11" s="75">
        <v>29236</v>
      </c>
      <c r="H11" s="64"/>
      <c r="I11" s="77" t="s">
        <v>18</v>
      </c>
      <c r="J11" s="78">
        <v>409855</v>
      </c>
      <c r="K11" s="78">
        <v>265966</v>
      </c>
      <c r="L11" s="78">
        <v>97934</v>
      </c>
      <c r="M11" s="78">
        <v>32175</v>
      </c>
      <c r="N11" s="78">
        <v>831</v>
      </c>
      <c r="O11" s="78">
        <v>1823</v>
      </c>
      <c r="P11" s="78">
        <v>11126</v>
      </c>
      <c r="Q11" s="64"/>
    </row>
    <row r="12" spans="1:17" x14ac:dyDescent="0.2">
      <c r="A12" s="67"/>
      <c r="B12" s="65" t="s">
        <v>40</v>
      </c>
      <c r="C12" s="86">
        <v>260858</v>
      </c>
      <c r="D12" s="86">
        <v>127444</v>
      </c>
      <c r="E12" s="86">
        <v>110106</v>
      </c>
      <c r="F12" s="86">
        <v>4670</v>
      </c>
      <c r="G12" s="87">
        <v>18638</v>
      </c>
      <c r="H12" s="7"/>
      <c r="I12" s="70" t="s">
        <v>40</v>
      </c>
      <c r="J12" s="90">
        <v>260858</v>
      </c>
      <c r="K12" s="90">
        <v>197434</v>
      </c>
      <c r="L12" s="90">
        <v>38191</v>
      </c>
      <c r="M12" s="90">
        <v>21852</v>
      </c>
      <c r="N12" s="90">
        <v>345</v>
      </c>
      <c r="O12" s="90" t="s">
        <v>93</v>
      </c>
      <c r="P12" s="87">
        <v>3036</v>
      </c>
    </row>
    <row r="13" spans="1:17" x14ac:dyDescent="0.2">
      <c r="A13" s="67"/>
      <c r="B13" s="65" t="s">
        <v>3</v>
      </c>
      <c r="C13" s="86">
        <v>1549</v>
      </c>
      <c r="D13" s="86">
        <v>82</v>
      </c>
      <c r="E13" s="86">
        <v>1209</v>
      </c>
      <c r="F13" s="86">
        <v>91</v>
      </c>
      <c r="G13" s="87">
        <v>167</v>
      </c>
      <c r="H13" s="7"/>
      <c r="I13" s="70" t="s">
        <v>3</v>
      </c>
      <c r="J13" s="90">
        <v>1549</v>
      </c>
      <c r="K13" s="90">
        <v>1158</v>
      </c>
      <c r="L13" s="90">
        <v>293</v>
      </c>
      <c r="M13" s="90" t="s">
        <v>93</v>
      </c>
      <c r="N13" s="90">
        <v>98</v>
      </c>
      <c r="O13" s="90" t="s">
        <v>93</v>
      </c>
      <c r="P13" s="87" t="s">
        <v>93</v>
      </c>
    </row>
    <row r="14" spans="1:17" x14ac:dyDescent="0.2">
      <c r="A14" s="67"/>
      <c r="B14" s="65" t="s">
        <v>41</v>
      </c>
      <c r="C14" s="86">
        <v>31899</v>
      </c>
      <c r="D14" s="86">
        <v>8415</v>
      </c>
      <c r="E14" s="86">
        <v>16430</v>
      </c>
      <c r="F14" s="86">
        <v>4555</v>
      </c>
      <c r="G14" s="87">
        <v>2499</v>
      </c>
      <c r="H14" s="6"/>
      <c r="I14" s="70" t="s">
        <v>41</v>
      </c>
      <c r="J14" s="90">
        <v>31899</v>
      </c>
      <c r="K14" s="90">
        <v>16286</v>
      </c>
      <c r="L14" s="90">
        <v>3199</v>
      </c>
      <c r="M14" s="90">
        <v>4558</v>
      </c>
      <c r="N14" s="90">
        <v>140</v>
      </c>
      <c r="O14" s="90" t="s">
        <v>93</v>
      </c>
      <c r="P14" s="87">
        <v>7716</v>
      </c>
    </row>
    <row r="15" spans="1:17" x14ac:dyDescent="0.2">
      <c r="A15" s="67"/>
      <c r="B15" s="65" t="s">
        <v>69</v>
      </c>
      <c r="C15" s="86">
        <v>45867</v>
      </c>
      <c r="D15" s="86">
        <v>7300</v>
      </c>
      <c r="E15" s="86">
        <v>32829</v>
      </c>
      <c r="F15" s="86">
        <v>696</v>
      </c>
      <c r="G15" s="87">
        <v>5042</v>
      </c>
      <c r="H15" s="7"/>
      <c r="I15" s="70" t="s">
        <v>69</v>
      </c>
      <c r="J15" s="90">
        <v>45867</v>
      </c>
      <c r="K15" s="90">
        <v>32926</v>
      </c>
      <c r="L15" s="90">
        <v>10526</v>
      </c>
      <c r="M15" s="90">
        <v>2291</v>
      </c>
      <c r="N15" s="90">
        <v>56</v>
      </c>
      <c r="O15" s="90" t="s">
        <v>93</v>
      </c>
      <c r="P15" s="87">
        <v>68</v>
      </c>
    </row>
    <row r="16" spans="1:17" x14ac:dyDescent="0.2">
      <c r="A16" s="67"/>
      <c r="B16" s="65" t="s">
        <v>42</v>
      </c>
      <c r="C16" s="86">
        <v>17717</v>
      </c>
      <c r="D16" s="86">
        <v>2548</v>
      </c>
      <c r="E16" s="86">
        <v>15082</v>
      </c>
      <c r="F16" s="86" t="s">
        <v>93</v>
      </c>
      <c r="G16" s="87">
        <v>87</v>
      </c>
      <c r="H16" s="7"/>
      <c r="I16" s="70" t="s">
        <v>42</v>
      </c>
      <c r="J16" s="90">
        <v>17717</v>
      </c>
      <c r="K16" s="90">
        <v>3166</v>
      </c>
      <c r="L16" s="90">
        <v>12728</v>
      </c>
      <c r="M16" s="90" t="s">
        <v>93</v>
      </c>
      <c r="N16" s="90" t="s">
        <v>93</v>
      </c>
      <c r="O16" s="90">
        <v>1823</v>
      </c>
      <c r="P16" s="87" t="s">
        <v>93</v>
      </c>
    </row>
    <row r="17" spans="1:25" x14ac:dyDescent="0.2">
      <c r="A17" s="67"/>
      <c r="B17" s="65" t="s">
        <v>43</v>
      </c>
      <c r="C17" s="86">
        <v>1617</v>
      </c>
      <c r="D17" s="86" t="s">
        <v>93</v>
      </c>
      <c r="E17" s="86">
        <v>290</v>
      </c>
      <c r="F17" s="86">
        <v>47</v>
      </c>
      <c r="G17" s="87">
        <v>1280</v>
      </c>
      <c r="H17" s="7"/>
      <c r="I17" s="70" t="s">
        <v>43</v>
      </c>
      <c r="J17" s="90">
        <v>1617</v>
      </c>
      <c r="K17" s="90">
        <v>235</v>
      </c>
      <c r="L17" s="90">
        <v>1382</v>
      </c>
      <c r="M17" s="90" t="s">
        <v>93</v>
      </c>
      <c r="N17" s="90" t="s">
        <v>93</v>
      </c>
      <c r="O17" s="90" t="s">
        <v>93</v>
      </c>
      <c r="P17" s="87" t="s">
        <v>93</v>
      </c>
    </row>
    <row r="18" spans="1:25" x14ac:dyDescent="0.2">
      <c r="A18" s="67"/>
      <c r="B18" s="65" t="s">
        <v>44</v>
      </c>
      <c r="C18" s="86">
        <v>48274</v>
      </c>
      <c r="D18" s="86">
        <v>5328</v>
      </c>
      <c r="E18" s="86">
        <v>40315</v>
      </c>
      <c r="F18" s="86">
        <v>1198</v>
      </c>
      <c r="G18" s="87">
        <v>1433</v>
      </c>
      <c r="H18" s="7"/>
      <c r="I18" s="70" t="s">
        <v>44</v>
      </c>
      <c r="J18" s="90">
        <v>48274</v>
      </c>
      <c r="K18" s="90">
        <v>14582</v>
      </c>
      <c r="L18" s="90">
        <v>29720</v>
      </c>
      <c r="M18" s="90">
        <v>3474</v>
      </c>
      <c r="N18" s="90">
        <v>192</v>
      </c>
      <c r="O18" s="90" t="s">
        <v>93</v>
      </c>
      <c r="P18" s="87">
        <v>306</v>
      </c>
    </row>
    <row r="19" spans="1:25" ht="13.5" thickBot="1" x14ac:dyDescent="0.25">
      <c r="A19" s="67"/>
      <c r="B19" s="66" t="s">
        <v>45</v>
      </c>
      <c r="C19" s="88">
        <v>2074</v>
      </c>
      <c r="D19" s="88" t="s">
        <v>93</v>
      </c>
      <c r="E19" s="88">
        <v>1984</v>
      </c>
      <c r="F19" s="88" t="s">
        <v>93</v>
      </c>
      <c r="G19" s="89">
        <v>90</v>
      </c>
      <c r="H19" s="7"/>
      <c r="I19" s="71" t="s">
        <v>45</v>
      </c>
      <c r="J19" s="88">
        <v>2074</v>
      </c>
      <c r="K19" s="88">
        <v>179</v>
      </c>
      <c r="L19" s="88">
        <v>1895</v>
      </c>
      <c r="M19" s="88" t="s">
        <v>93</v>
      </c>
      <c r="N19" s="88" t="s">
        <v>93</v>
      </c>
      <c r="O19" s="88" t="s">
        <v>93</v>
      </c>
      <c r="P19" s="89" t="s">
        <v>93</v>
      </c>
    </row>
    <row r="21" spans="1:25" s="124" customFormat="1" ht="36.75" customHeight="1" x14ac:dyDescent="0.2">
      <c r="B21" s="146" t="s">
        <v>90</v>
      </c>
      <c r="C21" s="146"/>
      <c r="D21" s="146"/>
      <c r="E21" s="146"/>
      <c r="F21" s="146"/>
      <c r="G21" s="146"/>
      <c r="I21" s="146" t="s">
        <v>92</v>
      </c>
      <c r="J21" s="146"/>
      <c r="K21" s="146"/>
      <c r="L21" s="146"/>
      <c r="M21" s="146"/>
      <c r="N21" s="146"/>
      <c r="O21" s="146"/>
      <c r="P21" s="146"/>
    </row>
    <row r="22" spans="1:25" s="124" customFormat="1" x14ac:dyDescent="0.2">
      <c r="B22" s="127"/>
      <c r="C22" s="127"/>
      <c r="D22" s="127"/>
      <c r="E22" s="127"/>
      <c r="F22" s="127"/>
      <c r="G22" s="127"/>
    </row>
    <row r="23" spans="1:25" s="124" customFormat="1" ht="13.5" thickBot="1" x14ac:dyDescent="0.25">
      <c r="B23" s="127"/>
      <c r="C23" s="127"/>
      <c r="D23" s="127"/>
      <c r="E23" s="127"/>
      <c r="F23" s="32" t="s">
        <v>31</v>
      </c>
      <c r="G23" s="127"/>
      <c r="M23" s="32"/>
      <c r="O23" s="32" t="s">
        <v>31</v>
      </c>
    </row>
    <row r="24" spans="1:25" ht="26.25" thickBot="1" x14ac:dyDescent="0.25">
      <c r="B24" s="3"/>
      <c r="C24" s="73" t="s">
        <v>29</v>
      </c>
      <c r="D24" s="73" t="s">
        <v>22</v>
      </c>
      <c r="E24" s="9" t="s">
        <v>23</v>
      </c>
      <c r="F24" s="10" t="s">
        <v>34</v>
      </c>
      <c r="G24" s="1"/>
      <c r="I24" s="22"/>
      <c r="J24" s="33" t="s">
        <v>25</v>
      </c>
      <c r="K24" s="10" t="s">
        <v>70</v>
      </c>
      <c r="L24" s="27" t="s">
        <v>33</v>
      </c>
      <c r="M24" s="34" t="s">
        <v>27</v>
      </c>
      <c r="N24" s="10" t="s">
        <v>81</v>
      </c>
      <c r="O24" s="35" t="s">
        <v>28</v>
      </c>
    </row>
    <row r="25" spans="1:25" ht="13.5" thickBot="1" x14ac:dyDescent="0.25">
      <c r="B25" s="13" t="s">
        <v>76</v>
      </c>
      <c r="C25" s="101">
        <v>33.700000000000003</v>
      </c>
      <c r="D25" s="102">
        <v>46.7</v>
      </c>
      <c r="E25" s="102">
        <v>12.7</v>
      </c>
      <c r="F25" s="103">
        <v>6.9</v>
      </c>
      <c r="G25" s="25"/>
      <c r="I25" s="15" t="s">
        <v>76</v>
      </c>
      <c r="J25" s="104">
        <v>75.7</v>
      </c>
      <c r="K25" s="103">
        <v>17.399999999999999</v>
      </c>
      <c r="L25" s="105">
        <v>4.8</v>
      </c>
      <c r="M25" s="101">
        <v>0.2</v>
      </c>
      <c r="N25" s="106">
        <v>0.3</v>
      </c>
      <c r="O25" s="108">
        <v>1.6</v>
      </c>
      <c r="P25" s="25"/>
    </row>
    <row r="26" spans="1:25" s="124" customFormat="1" ht="13.5" thickBot="1" x14ac:dyDescent="0.25">
      <c r="B26" s="130" t="s">
        <v>7</v>
      </c>
      <c r="C26" s="107">
        <v>29.4</v>
      </c>
      <c r="D26" s="131">
        <v>37.9</v>
      </c>
      <c r="E26" s="131">
        <v>26</v>
      </c>
      <c r="F26" s="131">
        <v>6.7</v>
      </c>
      <c r="G26" s="132"/>
      <c r="I26" s="133" t="s">
        <v>7</v>
      </c>
      <c r="J26" s="134">
        <v>90.132000000000005</v>
      </c>
      <c r="K26" s="131">
        <v>8.7140000000000004</v>
      </c>
      <c r="L26" s="135">
        <v>0.76200000000000001</v>
      </c>
      <c r="M26" s="107">
        <v>0.23</v>
      </c>
      <c r="N26" s="134" t="s">
        <v>96</v>
      </c>
      <c r="O26" s="134">
        <v>0.15</v>
      </c>
      <c r="P26" s="132"/>
      <c r="Q26" s="132"/>
      <c r="R26" s="132"/>
      <c r="S26" s="132"/>
      <c r="T26" s="132"/>
      <c r="U26" s="132"/>
      <c r="V26" s="136"/>
      <c r="W26" s="136"/>
      <c r="X26" s="136"/>
      <c r="Y26" s="136"/>
    </row>
    <row r="27" spans="1:25" s="124" customFormat="1" ht="13.5" thickBot="1" x14ac:dyDescent="0.25">
      <c r="B27" s="137" t="s">
        <v>8</v>
      </c>
      <c r="C27" s="138">
        <v>36.9</v>
      </c>
      <c r="D27" s="134">
        <v>53.3</v>
      </c>
      <c r="E27" s="134">
        <v>2.7</v>
      </c>
      <c r="F27" s="134">
        <v>7.1</v>
      </c>
      <c r="G27" s="132"/>
      <c r="I27" s="139" t="s">
        <v>8</v>
      </c>
      <c r="J27" s="134">
        <v>64.900000000000006</v>
      </c>
      <c r="K27" s="134">
        <v>23.9</v>
      </c>
      <c r="L27" s="140">
        <v>7.9</v>
      </c>
      <c r="M27" s="138">
        <v>0.2</v>
      </c>
      <c r="N27" s="107">
        <v>0.4</v>
      </c>
      <c r="O27" s="134">
        <v>2.7</v>
      </c>
      <c r="P27" s="132"/>
    </row>
    <row r="28" spans="1:25" x14ac:dyDescent="0.2">
      <c r="C28" s="26"/>
      <c r="D28" s="26"/>
      <c r="E28" s="26"/>
      <c r="F28" s="26"/>
      <c r="P28" s="7"/>
    </row>
    <row r="29" spans="1:25" x14ac:dyDescent="0.2">
      <c r="C29" s="26"/>
      <c r="D29" s="26"/>
      <c r="E29" s="26"/>
      <c r="F29" s="26"/>
      <c r="I29" s="147" t="s">
        <v>91</v>
      </c>
      <c r="J29" s="147"/>
      <c r="K29" s="147"/>
    </row>
    <row r="30" spans="1:25" x14ac:dyDescent="0.2">
      <c r="C30" s="26"/>
      <c r="D30" s="26"/>
      <c r="E30" s="26"/>
      <c r="F30" s="26"/>
      <c r="M30" s="113"/>
      <c r="N30" s="113"/>
      <c r="O30" s="113"/>
    </row>
    <row r="31" spans="1:25" x14ac:dyDescent="0.2">
      <c r="C31" s="26"/>
      <c r="D31" s="26"/>
      <c r="E31" s="26"/>
      <c r="F31" s="26"/>
    </row>
    <row r="52" spans="2:15" s="6" customFormat="1" x14ac:dyDescent="0.2">
      <c r="B52" s="6" t="s">
        <v>37</v>
      </c>
      <c r="C52" s="23"/>
      <c r="D52" s="23"/>
      <c r="E52" s="23"/>
      <c r="F52" s="23"/>
      <c r="G52" s="23"/>
      <c r="J52" s="1"/>
      <c r="K52" s="1"/>
      <c r="L52" s="1"/>
      <c r="M52" s="1"/>
      <c r="N52" s="1"/>
    </row>
    <row r="53" spans="2:15" x14ac:dyDescent="0.2">
      <c r="I53" s="112" t="s">
        <v>91</v>
      </c>
    </row>
    <row r="54" spans="2:15" x14ac:dyDescent="0.2">
      <c r="C54" s="26"/>
      <c r="D54" s="26"/>
      <c r="E54" s="26"/>
      <c r="F54" s="26"/>
      <c r="L54" s="112"/>
      <c r="N54" s="112"/>
      <c r="O54" s="112"/>
    </row>
    <row r="55" spans="2:15" x14ac:dyDescent="0.2">
      <c r="I55" s="6" t="s">
        <v>37</v>
      </c>
    </row>
    <row r="56" spans="2:15" x14ac:dyDescent="0.2">
      <c r="J56" s="30"/>
      <c r="K56" s="30"/>
      <c r="L56" s="30"/>
      <c r="M56" s="30"/>
      <c r="N56" s="30"/>
      <c r="O56" s="30"/>
    </row>
    <row r="57" spans="2:15" x14ac:dyDescent="0.2">
      <c r="J57" s="30"/>
      <c r="K57" s="30"/>
      <c r="L57" s="30"/>
      <c r="M57" s="30"/>
      <c r="N57" s="30"/>
      <c r="O57" s="30"/>
    </row>
    <row r="58" spans="2:15" x14ac:dyDescent="0.2">
      <c r="I58" s="93"/>
      <c r="J58" s="30"/>
      <c r="K58" s="30"/>
      <c r="L58" s="30"/>
      <c r="M58" s="30"/>
      <c r="N58" s="30"/>
      <c r="O58" s="30"/>
    </row>
  </sheetData>
  <mergeCells count="3">
    <mergeCell ref="B21:G21"/>
    <mergeCell ref="I21:P21"/>
    <mergeCell ref="I29:K29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31"/>
  <sheetViews>
    <sheetView tabSelected="1" topLeftCell="A10" workbookViewId="0">
      <selection activeCell="H28" sqref="H28"/>
    </sheetView>
  </sheetViews>
  <sheetFormatPr defaultRowHeight="12.75" x14ac:dyDescent="0.2"/>
  <cols>
    <col min="2" max="2" width="24.7109375" style="82" customWidth="1"/>
    <col min="3" max="3" width="13" style="82" customWidth="1"/>
    <col min="4" max="4" width="15.140625" style="82" customWidth="1"/>
    <col min="5" max="5" width="20" style="82" customWidth="1"/>
    <col min="6" max="6" width="13.42578125" style="82" customWidth="1"/>
    <col min="7" max="7" width="13.7109375" style="82" customWidth="1"/>
    <col min="8" max="8" width="12.42578125" style="82" customWidth="1"/>
    <col min="9" max="9" width="11.85546875" style="82" customWidth="1"/>
    <col min="10" max="13" width="9.140625" style="82"/>
  </cols>
  <sheetData>
    <row r="3" spans="2:13" ht="36.75" customHeight="1" x14ac:dyDescent="0.2">
      <c r="B3" s="148" t="s">
        <v>86</v>
      </c>
      <c r="C3" s="149"/>
      <c r="D3" s="149"/>
      <c r="E3" s="150"/>
    </row>
    <row r="4" spans="2:13" s="119" customFormat="1" x14ac:dyDescent="0.2">
      <c r="B4" s="31"/>
      <c r="C4" s="31"/>
      <c r="D4" s="31"/>
      <c r="E4" s="117" t="s">
        <v>32</v>
      </c>
      <c r="F4" s="118"/>
      <c r="G4" s="118"/>
      <c r="H4" s="118"/>
      <c r="I4" s="118"/>
      <c r="J4" s="118"/>
      <c r="K4" s="118"/>
      <c r="L4" s="118"/>
      <c r="M4" s="118"/>
    </row>
    <row r="5" spans="2:13" ht="12.75" customHeight="1" x14ac:dyDescent="0.2">
      <c r="B5" s="151" t="s">
        <v>71</v>
      </c>
      <c r="C5" s="152" t="s">
        <v>38</v>
      </c>
      <c r="D5" s="153" t="s">
        <v>87</v>
      </c>
      <c r="E5" s="153"/>
    </row>
    <row r="6" spans="2:13" x14ac:dyDescent="0.2">
      <c r="B6" s="151"/>
      <c r="C6" s="156"/>
      <c r="D6" s="154" t="s">
        <v>72</v>
      </c>
      <c r="E6" s="154"/>
    </row>
    <row r="7" spans="2:13" x14ac:dyDescent="0.2">
      <c r="B7" s="151"/>
      <c r="C7" s="156"/>
      <c r="D7" s="155" t="s">
        <v>14</v>
      </c>
      <c r="E7" s="155" t="s">
        <v>73</v>
      </c>
    </row>
    <row r="8" spans="2:13" x14ac:dyDescent="0.2">
      <c r="B8" s="151"/>
      <c r="C8" s="156"/>
      <c r="D8" s="155"/>
      <c r="E8" s="155"/>
    </row>
    <row r="9" spans="2:13" s="119" customFormat="1" x14ac:dyDescent="0.2">
      <c r="B9" s="120" t="s">
        <v>15</v>
      </c>
      <c r="C9" s="36">
        <f>E9+D9</f>
        <v>1682778</v>
      </c>
      <c r="D9" s="36">
        <v>845506</v>
      </c>
      <c r="E9" s="36">
        <v>837272</v>
      </c>
      <c r="F9" s="118"/>
      <c r="G9" s="118"/>
      <c r="H9" s="118"/>
      <c r="I9" s="118"/>
      <c r="J9" s="118"/>
      <c r="K9" s="118"/>
      <c r="L9" s="118"/>
      <c r="M9" s="118"/>
    </row>
    <row r="13" spans="2:13" x14ac:dyDescent="0.2">
      <c r="D13" s="83"/>
      <c r="E13" s="83"/>
      <c r="F13" s="83"/>
      <c r="G13" s="83"/>
    </row>
    <row r="15" spans="2:13" ht="28.5" customHeight="1" x14ac:dyDescent="0.2">
      <c r="B15" s="148" t="s">
        <v>88</v>
      </c>
      <c r="C15" s="149"/>
      <c r="D15" s="149"/>
      <c r="E15" s="149"/>
      <c r="F15" s="149"/>
      <c r="G15" s="149"/>
      <c r="H15" s="149"/>
      <c r="I15" s="150"/>
    </row>
    <row r="16" spans="2:13" s="119" customFormat="1" x14ac:dyDescent="0.2">
      <c r="B16" s="86"/>
      <c r="C16" s="86"/>
      <c r="D16" s="86"/>
      <c r="E16" s="86"/>
      <c r="F16" s="86"/>
      <c r="G16" s="86"/>
      <c r="H16" s="86"/>
      <c r="I16" s="121" t="s">
        <v>32</v>
      </c>
      <c r="J16" s="118"/>
      <c r="K16" s="118"/>
      <c r="L16" s="118"/>
      <c r="M16" s="118"/>
    </row>
    <row r="17" spans="2:13" ht="13.5" customHeight="1" x14ac:dyDescent="0.2">
      <c r="B17" s="152"/>
      <c r="C17" s="152" t="s">
        <v>38</v>
      </c>
      <c r="D17" s="151" t="s">
        <v>87</v>
      </c>
      <c r="E17" s="151"/>
      <c r="F17" s="151"/>
      <c r="G17" s="151"/>
      <c r="H17" s="151"/>
      <c r="I17" s="151"/>
    </row>
    <row r="18" spans="2:13" ht="30" customHeight="1" x14ac:dyDescent="0.2">
      <c r="B18" s="156"/>
      <c r="C18" s="156"/>
      <c r="D18" s="151" t="s">
        <v>78</v>
      </c>
      <c r="E18" s="151"/>
      <c r="F18" s="151"/>
      <c r="G18" s="151"/>
      <c r="H18" s="151"/>
      <c r="I18" s="151"/>
    </row>
    <row r="19" spans="2:13" ht="12.75" customHeight="1" x14ac:dyDescent="0.2">
      <c r="B19" s="156"/>
      <c r="C19" s="156"/>
      <c r="D19" s="155" t="s">
        <v>25</v>
      </c>
      <c r="E19" s="152" t="s">
        <v>46</v>
      </c>
      <c r="F19" s="152" t="s">
        <v>47</v>
      </c>
      <c r="G19" s="152" t="s">
        <v>27</v>
      </c>
      <c r="H19" s="152" t="s">
        <v>79</v>
      </c>
      <c r="I19" s="152" t="s">
        <v>80</v>
      </c>
    </row>
    <row r="20" spans="2:13" ht="35.25" customHeight="1" x14ac:dyDescent="0.2">
      <c r="B20" s="156"/>
      <c r="C20" s="156"/>
      <c r="D20" s="156"/>
      <c r="E20" s="156"/>
      <c r="F20" s="156"/>
      <c r="G20" s="156"/>
      <c r="H20" s="152"/>
      <c r="I20" s="152"/>
    </row>
    <row r="21" spans="2:13" s="119" customFormat="1" x14ac:dyDescent="0.2">
      <c r="B21" s="120" t="s">
        <v>15</v>
      </c>
      <c r="C21" s="122">
        <v>1682778</v>
      </c>
      <c r="D21" s="122">
        <v>1307045</v>
      </c>
      <c r="E21" s="122">
        <v>258096</v>
      </c>
      <c r="F21" s="122">
        <v>89863</v>
      </c>
      <c r="G21" s="122">
        <v>4698</v>
      </c>
      <c r="H21" s="122">
        <v>8383</v>
      </c>
      <c r="I21" s="122">
        <v>14693</v>
      </c>
      <c r="J21" s="118"/>
      <c r="K21" s="118"/>
      <c r="L21" s="118"/>
      <c r="M21" s="118"/>
    </row>
    <row r="23" spans="2:13" x14ac:dyDescent="0.2">
      <c r="D23" s="83"/>
      <c r="E23" s="83"/>
      <c r="F23" s="83"/>
      <c r="G23" s="83"/>
      <c r="H23" s="83"/>
      <c r="I23" s="83"/>
    </row>
    <row r="25" spans="2:13" ht="27.75" customHeight="1" x14ac:dyDescent="0.2">
      <c r="B25" s="148" t="s">
        <v>89</v>
      </c>
      <c r="C25" s="149"/>
      <c r="D25" s="149"/>
      <c r="E25" s="150"/>
    </row>
    <row r="26" spans="2:13" s="119" customFormat="1" x14ac:dyDescent="0.2">
      <c r="B26" s="31"/>
      <c r="C26" s="31"/>
      <c r="D26" s="31"/>
      <c r="E26" s="123" t="s">
        <v>30</v>
      </c>
      <c r="F26" s="118"/>
      <c r="G26" s="118"/>
      <c r="H26" s="118"/>
      <c r="I26" s="118"/>
      <c r="J26" s="118"/>
      <c r="K26" s="118"/>
      <c r="L26" s="118"/>
      <c r="M26" s="118"/>
    </row>
    <row r="27" spans="2:13" ht="12.75" customHeight="1" x14ac:dyDescent="0.2">
      <c r="B27" s="151"/>
      <c r="C27" s="152" t="s">
        <v>74</v>
      </c>
      <c r="D27" s="153" t="s">
        <v>87</v>
      </c>
      <c r="E27" s="153"/>
    </row>
    <row r="28" spans="2:13" x14ac:dyDescent="0.2">
      <c r="B28" s="151"/>
      <c r="C28" s="152"/>
      <c r="D28" s="154" t="s">
        <v>75</v>
      </c>
      <c r="E28" s="154"/>
    </row>
    <row r="29" spans="2:13" x14ac:dyDescent="0.2">
      <c r="B29" s="151"/>
      <c r="C29" s="152"/>
      <c r="D29" s="155" t="s">
        <v>14</v>
      </c>
      <c r="E29" s="155" t="s">
        <v>73</v>
      </c>
    </row>
    <row r="30" spans="2:13" x14ac:dyDescent="0.2">
      <c r="B30" s="151"/>
      <c r="C30" s="152"/>
      <c r="D30" s="155"/>
      <c r="E30" s="155"/>
    </row>
    <row r="31" spans="2:13" s="119" customFormat="1" x14ac:dyDescent="0.2">
      <c r="B31" s="120" t="s">
        <v>15</v>
      </c>
      <c r="C31" s="81">
        <v>5019325924</v>
      </c>
      <c r="D31" s="81">
        <v>2863166530</v>
      </c>
      <c r="E31" s="81">
        <v>2156159394</v>
      </c>
      <c r="F31" s="118"/>
      <c r="G31" s="118"/>
      <c r="H31" s="118"/>
      <c r="I31" s="118"/>
      <c r="J31" s="118"/>
      <c r="K31" s="118"/>
      <c r="L31" s="118"/>
      <c r="M31" s="118"/>
    </row>
  </sheetData>
  <mergeCells count="25">
    <mergeCell ref="B15:I15"/>
    <mergeCell ref="B17:B20"/>
    <mergeCell ref="C17:C20"/>
    <mergeCell ref="D18:I18"/>
    <mergeCell ref="D19:D20"/>
    <mergeCell ref="E19:E20"/>
    <mergeCell ref="F19:F20"/>
    <mergeCell ref="G19:G20"/>
    <mergeCell ref="H19:H20"/>
    <mergeCell ref="I19:I20"/>
    <mergeCell ref="D17:I17"/>
    <mergeCell ref="B3:E3"/>
    <mergeCell ref="B5:B8"/>
    <mergeCell ref="C5:C8"/>
    <mergeCell ref="D5:E5"/>
    <mergeCell ref="D6:E6"/>
    <mergeCell ref="D7:D8"/>
    <mergeCell ref="E7:E8"/>
    <mergeCell ref="B25:E25"/>
    <mergeCell ref="B27:B30"/>
    <mergeCell ref="C27:C30"/>
    <mergeCell ref="D27:E27"/>
    <mergeCell ref="D28:E28"/>
    <mergeCell ref="D29:D30"/>
    <mergeCell ref="E29:E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Grafic 1 si 2 Trim. III_2024</vt:lpstr>
      <vt:lpstr>Cheltuieli_Trim.III_2024</vt:lpstr>
      <vt:lpstr>Grafic 3_Trim III_2024</vt:lpstr>
      <vt:lpstr>Nr. rez. si chelt. 9 luni 2024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Ionica.Cheran</dc:creator>
  <cp:lastModifiedBy>Nina Alexevici</cp:lastModifiedBy>
  <cp:lastPrinted>2024-09-06T07:52:25Z</cp:lastPrinted>
  <dcterms:created xsi:type="dcterms:W3CDTF">2016-12-08T08:00:47Z</dcterms:created>
  <dcterms:modified xsi:type="dcterms:W3CDTF">2024-12-18T10:55:06Z</dcterms:modified>
</cp:coreProperties>
</file>