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nina.alexevici\Desktop\comunicate de presa\2023\decembrie\ACNER\"/>
    </mc:Choice>
  </mc:AlternateContent>
  <xr:revisionPtr revIDLastSave="0" documentId="13_ncr:1_{01DDA1B4-4D9F-4915-898D-CAD6645EB25B}" xr6:coauthVersionLast="36" xr6:coauthVersionMax="36" xr10:uidLastSave="{00000000-0000-0000-0000-000000000000}"/>
  <bookViews>
    <workbookView xWindow="0" yWindow="0" windowWidth="28800" windowHeight="13575" xr2:uid="{00000000-000D-0000-FFFF-FFFF00000000}"/>
  </bookViews>
  <sheets>
    <sheet name="Grafic 1 si 2 Trim. III_2023" sheetId="1" r:id="rId1"/>
    <sheet name="Cheltuieli_Trim.III_2023" sheetId="3" r:id="rId2"/>
    <sheet name="Grafic 3 si 4_Trim III_2023" sheetId="4" r:id="rId3"/>
    <sheet name="1.I-30.IX.2023" sheetId="8" r:id="rId4"/>
  </sheets>
  <calcPr calcId="191029"/>
</workbook>
</file>

<file path=xl/calcChain.xml><?xml version="1.0" encoding="utf-8"?>
<calcChain xmlns="http://schemas.openxmlformats.org/spreadsheetml/2006/main">
  <c r="E30" i="4" l="1"/>
  <c r="M11" i="3" l="1"/>
  <c r="M10" i="3"/>
  <c r="M9" i="3"/>
  <c r="M8" i="3"/>
  <c r="M7" i="3"/>
  <c r="M6" i="3"/>
  <c r="L12" i="3"/>
  <c r="L11" i="3"/>
  <c r="L9" i="3"/>
  <c r="L8" i="3"/>
  <c r="L7" i="3"/>
  <c r="M25" i="4" l="1"/>
  <c r="O25" i="4"/>
  <c r="N25" i="4"/>
  <c r="L25" i="4"/>
  <c r="K25" i="4"/>
  <c r="J25" i="4"/>
  <c r="P11" i="4"/>
  <c r="O11" i="4"/>
  <c r="O27" i="4" s="1"/>
  <c r="N11" i="4"/>
  <c r="N27" i="4" s="1"/>
  <c r="M11" i="4"/>
  <c r="L11" i="4"/>
  <c r="K27" i="4" s="1"/>
  <c r="K11" i="4"/>
  <c r="J11" i="4"/>
  <c r="P7" i="4"/>
  <c r="O7" i="4"/>
  <c r="N7" i="4"/>
  <c r="M7" i="4"/>
  <c r="L7" i="4"/>
  <c r="K7" i="4"/>
  <c r="J7" i="4"/>
  <c r="F25" i="4"/>
  <c r="E25" i="4"/>
  <c r="C25" i="4"/>
  <c r="D25" i="4"/>
  <c r="G11" i="4"/>
  <c r="F11" i="4"/>
  <c r="E11" i="4"/>
  <c r="C27" i="4" s="1"/>
  <c r="D11" i="4"/>
  <c r="C11" i="4"/>
  <c r="G7" i="4"/>
  <c r="F7" i="4"/>
  <c r="E7" i="4"/>
  <c r="D7" i="4"/>
  <c r="C7" i="4"/>
  <c r="C26" i="4" l="1"/>
  <c r="D27" i="4"/>
  <c r="N26" i="4"/>
  <c r="L27" i="4"/>
  <c r="E27" i="4"/>
  <c r="F27" i="4"/>
  <c r="J26" i="4"/>
  <c r="M27" i="4"/>
  <c r="D26" i="4"/>
  <c r="M26" i="4"/>
  <c r="E26" i="4"/>
  <c r="F26" i="4"/>
  <c r="K26" i="4"/>
  <c r="J27" i="4"/>
  <c r="L26" i="4"/>
  <c r="E30" i="3"/>
  <c r="D30" i="3"/>
  <c r="C30" i="3"/>
  <c r="D32" i="3"/>
  <c r="E32" i="3"/>
  <c r="D24" i="3"/>
  <c r="E24" i="3"/>
  <c r="D20" i="3"/>
  <c r="E20" i="3"/>
  <c r="D14" i="3"/>
  <c r="E14" i="3"/>
  <c r="D12" i="3"/>
  <c r="E12" i="3"/>
  <c r="D7" i="3"/>
  <c r="E7" i="3"/>
  <c r="C32" i="3"/>
  <c r="C24" i="3"/>
  <c r="C20" i="3"/>
  <c r="C14" i="3"/>
  <c r="C12" i="3"/>
  <c r="C7" i="3" l="1"/>
</calcChain>
</file>

<file path=xl/sharedStrings.xml><?xml version="1.0" encoding="utf-8"?>
<sst xmlns="http://schemas.openxmlformats.org/spreadsheetml/2006/main" count="178" uniqueCount="105">
  <si>
    <t>Cazare</t>
  </si>
  <si>
    <t>Restaurante și baruri</t>
  </si>
  <si>
    <t>Transport</t>
  </si>
  <si>
    <t>Cumpărături</t>
  </si>
  <si>
    <t>Recreere</t>
  </si>
  <si>
    <t>Sănătate</t>
  </si>
  <si>
    <t>Altele</t>
  </si>
  <si>
    <t>Scop Afaceri</t>
  </si>
  <si>
    <t>Scop Particular</t>
  </si>
  <si>
    <t>Cheltuieli cazare</t>
  </si>
  <si>
    <t>Cheltuieli pentru restaurante, baruri</t>
  </si>
  <si>
    <t>Cheltuieli pentru transport</t>
  </si>
  <si>
    <t>Cheltuieli pentru recreere</t>
  </si>
  <si>
    <t>Alte cheltuieli</t>
  </si>
  <si>
    <t>Afaceri</t>
  </si>
  <si>
    <t>Total</t>
  </si>
  <si>
    <t>Total nerezidenți</t>
  </si>
  <si>
    <t>Total nerezidenti</t>
  </si>
  <si>
    <t>Călătorii în scop particular</t>
  </si>
  <si>
    <t>Călătorii pentru afaceri</t>
  </si>
  <si>
    <t>Cheltuieli pentru cumpărături</t>
  </si>
  <si>
    <t>Cheltuieli pentru sanatate</t>
  </si>
  <si>
    <t>Organizatorul călătoriei și motivul călătoriei</t>
  </si>
  <si>
    <t>Pe cont propriu</t>
  </si>
  <si>
    <t>Altele (sindicat)</t>
  </si>
  <si>
    <t>Atât agenția de turism cât și pe cont propriu</t>
  </si>
  <si>
    <t>Avion</t>
  </si>
  <si>
    <t>Autoturism propiru</t>
  </si>
  <si>
    <t>Tren</t>
  </si>
  <si>
    <t>Alte mijloace</t>
  </si>
  <si>
    <t>Agenția de turism</t>
  </si>
  <si>
    <t>lei</t>
  </si>
  <si>
    <t>Mijlocul de transport și motivul călătoriei</t>
  </si>
  <si>
    <t>%</t>
  </si>
  <si>
    <t>număr turiști</t>
  </si>
  <si>
    <t>Autocar, 
autobuz</t>
  </si>
  <si>
    <t>Corelaţiile din interiorul tabelelor referitoare la cheltuielile turiștilor străini pot diferi ca urmare a rotunjirilor aplicate.</t>
  </si>
  <si>
    <t>Atât agenția de turism 
cât și pe cont propriu</t>
  </si>
  <si>
    <t>Grafic 1</t>
  </si>
  <si>
    <t>Grafic 2</t>
  </si>
  <si>
    <t>Grafic 3</t>
  </si>
  <si>
    <t>Total
nerezidenți</t>
  </si>
  <si>
    <t>Altele
(sindicat etc.)</t>
  </si>
  <si>
    <t>Congrese, conferinţe, cursuri</t>
  </si>
  <si>
    <t>Vacanţă</t>
  </si>
  <si>
    <t>Evenimente culturale, sportive</t>
  </si>
  <si>
    <t>Tratament medical</t>
  </si>
  <si>
    <t>Religie/pelerinaj</t>
  </si>
  <si>
    <t>Tranzit</t>
  </si>
  <si>
    <t>Alte activităţi</t>
  </si>
  <si>
    <t>Autoturism
propriu</t>
  </si>
  <si>
    <t>Autocar,
autobuz</t>
  </si>
  <si>
    <t xml:space="preserve">                   Particular</t>
  </si>
  <si>
    <t>Cazare cu mic dejun</t>
  </si>
  <si>
    <t>Cazare cu demipensiune</t>
  </si>
  <si>
    <t>Cazare all inclusive</t>
  </si>
  <si>
    <t>Numai pentru cazare</t>
  </si>
  <si>
    <t xml:space="preserve">Cheltuieli pentru transport feroviar </t>
  </si>
  <si>
    <t xml:space="preserve">Cheltuieli pentru  transport rutier </t>
  </si>
  <si>
    <t>Cheltuieli pentru închirierea de autoturisme</t>
  </si>
  <si>
    <t>Cheltuieli pentru transport aerian</t>
  </si>
  <si>
    <t>Cheltuieli pentru transport naval</t>
  </si>
  <si>
    <t>Cheltuieli pentru cumpărarea alimentelor, băuturilor</t>
  </si>
  <si>
    <t>Cheltuieli pentru îmbrăcăminte, încalţăminte</t>
  </si>
  <si>
    <t>Cheltuieli pentru cumpărarea de cadouri, suveniruri</t>
  </si>
  <si>
    <t>Cheltuieli pentru spectacole, filme, teatru</t>
  </si>
  <si>
    <t>Cheltuieli pentru bilete de intrare în muzee, obiective turistice,  grădini  zoologice/botanice</t>
  </si>
  <si>
    <t>Cheltuieli pentru practicare sporturi</t>
  </si>
  <si>
    <t>Cheltuieli pentru acces în parcuri de distracţii, târguri, cazinouri, săli de jocuri mecanice</t>
  </si>
  <si>
    <t>Cheltuieli pentru închirierea de echipamente sportive şi de agrement</t>
  </si>
  <si>
    <t>Cheltuieli pentru sănătate şi îngrijiri medicale</t>
  </si>
  <si>
    <t>Cheltuieli pentru servicii de cosmetică, coafor, frizerie și alte servicii  de înfrumuseţare</t>
  </si>
  <si>
    <t>Participări la târguri, expoziţii</t>
  </si>
  <si>
    <t>Vizitarea prietenilor şi rudelor</t>
  </si>
  <si>
    <t>Autoturism propriu</t>
  </si>
  <si>
    <t>Grafic 4</t>
  </si>
  <si>
    <t>Ambarcațiuni fluviale</t>
  </si>
  <si>
    <t>Țara de rezidență</t>
  </si>
  <si>
    <r>
      <t>Alte mijloace 
de transport</t>
    </r>
    <r>
      <rPr>
        <b/>
        <vertAlign val="superscript"/>
        <sz val="9"/>
        <color theme="1"/>
        <rFont val="Arial"/>
        <family val="2"/>
      </rPr>
      <t>1)</t>
    </r>
  </si>
  <si>
    <t xml:space="preserve">                     Scopul călătoriei</t>
  </si>
  <si>
    <t>Particular</t>
  </si>
  <si>
    <t>Cheltuieli
total</t>
  </si>
  <si>
    <t xml:space="preserve">                            Scopul călătoriei</t>
  </si>
  <si>
    <t>TOTAL</t>
  </si>
  <si>
    <t>Autocar, autobuz</t>
  </si>
  <si>
    <t>Ponderea grupelor de cheltuieli în totalul cheltuielilor pentru călătorii de afaceri 
şi în totalul cheltuielilor  pentru călătorii în scop particular, în TRIMESTRUL III 2023</t>
  </si>
  <si>
    <t>Numărul turiștilor nerezidenți, pe țări de rezidență, după principalul mijloc de transport utilizat, în TRIMESTRUL III 2023</t>
  </si>
  <si>
    <t>Călătorii pentru
afaceri</t>
  </si>
  <si>
    <t>Participare la târguri, expoziții</t>
  </si>
  <si>
    <t>Călătorii în scop 
particular</t>
  </si>
  <si>
    <t>Numărul turiștilor nerezidenți, după organizatorul călătoriei și motivul călătoriei, în TRIMESTRUL III 2023</t>
  </si>
  <si>
    <t>Ponderea sosirilor turiștilor nerezidenţi în România în funcție de organizatorul călătoriei, în TRIMESTRUL III 2023</t>
  </si>
  <si>
    <t>Ponderea sosirilor turiștilor nerezidenţi în România în funcție de mijlocul de transport, în TRIMESTRUL III 2023</t>
  </si>
  <si>
    <t>Cheltuieli ale turiștilor nerezidenți în structurile de cazare turistică colective, în TRIMESTRUL III 2023</t>
  </si>
  <si>
    <t>PERIOADA 1.I - 30.IX.2023</t>
  </si>
  <si>
    <t>NUMĂRUL NEREZIDENȚILOR, PE ȚĂRI DE REZIDENȚĂ ȘI SCOPUL CĂLĂTORIEI, 
ÎN PERIOADA 1.I-30.IX.2023</t>
  </si>
  <si>
    <t>CHELTUIELI OCAZIONATE DE SEJURUL ÎN ROMÂNIA, PE ȚĂRI DE REZIDENȚĂ 
ȘI SCOPUL CĂLĂTORIEI, ÎN PERIOADA 1.I - 30.IX.2023</t>
  </si>
  <si>
    <t>NUMĂRUL NEREZIDENȚILOR, DUPĂ PRINCIPALUL MIJLOC DE TRANSPORT UTILIZAT ȘI MOTIVUL CĂLĂTORIEI, ÎN PERIOADA 1.I - 30.IX.2023</t>
  </si>
  <si>
    <t>Principalul motiv 
al călătoriei</t>
  </si>
  <si>
    <t xml:space="preserve">     Numărul de nerezidenți, după organizatorul călătoriei</t>
  </si>
  <si>
    <t>Ambarcațiuni
fluviale</t>
  </si>
  <si>
    <t>NUMĂRUL NEREZIDENȚILOR, DUPĂ ORGANIZATORUL CĂLĂTORIEI ȘI MOTIVUL CĂLĂTORIEI, 
ÎN PERIOADA 1.I - 30.IX.2023</t>
  </si>
  <si>
    <t>Principalul motiv al călătoriei</t>
  </si>
  <si>
    <t xml:space="preserve">  Numărul de nerezidenți, 
după organizatorul călătoriei</t>
  </si>
  <si>
    <t>Atât agenția de 
turism cât și pe cont propriu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</si>
</sst>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8"/>
      <color indexed="54"/>
      <name val="Calibri Light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b/>
      <vertAlign val="superscript"/>
      <sz val="9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26" fillId="0" borderId="0"/>
    <xf numFmtId="0" fontId="2" fillId="5" borderId="7" applyNumberFormat="0" applyFont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134">
    <xf numFmtId="0" fontId="0" fillId="0" borderId="0" xfId="0"/>
    <xf numFmtId="0" fontId="21" fillId="0" borderId="0" xfId="0" applyFont="1"/>
    <xf numFmtId="164" fontId="0" fillId="0" borderId="0" xfId="0" applyNumberFormat="1"/>
    <xf numFmtId="164" fontId="0" fillId="0" borderId="10" xfId="0" applyNumberFormat="1" applyBorder="1"/>
    <xf numFmtId="164" fontId="0" fillId="0" borderId="11" xfId="0" applyNumberFormat="1" applyBorder="1"/>
    <xf numFmtId="0" fontId="22" fillId="19" borderId="13" xfId="0" applyFont="1" applyFill="1" applyBorder="1"/>
    <xf numFmtId="164" fontId="0" fillId="0" borderId="12" xfId="0" applyNumberFormat="1" applyBorder="1"/>
    <xf numFmtId="164" fontId="0" fillId="0" borderId="14" xfId="0" applyNumberFormat="1" applyBorder="1"/>
    <xf numFmtId="0" fontId="23" fillId="0" borderId="0" xfId="0" applyFont="1" applyAlignment="1">
      <alignment vertical="center"/>
    </xf>
    <xf numFmtId="3" fontId="22" fillId="0" borderId="0" xfId="0" applyNumberFormat="1" applyFont="1"/>
    <xf numFmtId="0" fontId="25" fillId="0" borderId="0" xfId="0" applyFont="1"/>
    <xf numFmtId="0" fontId="22" fillId="0" borderId="0" xfId="0" applyFont="1"/>
    <xf numFmtId="3" fontId="21" fillId="0" borderId="0" xfId="0" applyNumberFormat="1" applyFont="1"/>
    <xf numFmtId="0" fontId="22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19" borderId="16" xfId="0" applyFont="1" applyFill="1" applyBorder="1" applyAlignment="1">
      <alignment horizontal="center" vertical="center"/>
    </xf>
    <xf numFmtId="0" fontId="22" fillId="19" borderId="16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center" vertical="center"/>
    </xf>
    <xf numFmtId="0" fontId="21" fillId="0" borderId="24" xfId="0" applyFont="1" applyBorder="1"/>
    <xf numFmtId="0" fontId="22" fillId="18" borderId="23" xfId="0" applyFont="1" applyFill="1" applyBorder="1"/>
    <xf numFmtId="3" fontId="22" fillId="18" borderId="23" xfId="0" applyNumberFormat="1" applyFont="1" applyFill="1" applyBorder="1"/>
    <xf numFmtId="0" fontId="22" fillId="18" borderId="13" xfId="0" applyFont="1" applyFill="1" applyBorder="1"/>
    <xf numFmtId="0" fontId="22" fillId="18" borderId="15" xfId="0" applyFont="1" applyFill="1" applyBorder="1"/>
    <xf numFmtId="0" fontId="22" fillId="18" borderId="12" xfId="0" applyFont="1" applyFill="1" applyBorder="1"/>
    <xf numFmtId="0" fontId="22" fillId="19" borderId="26" xfId="0" applyFont="1" applyFill="1" applyBorder="1" applyAlignment="1">
      <alignment horizontal="center" vertical="center"/>
    </xf>
    <xf numFmtId="0" fontId="22" fillId="21" borderId="12" xfId="0" applyFont="1" applyFill="1" applyBorder="1"/>
    <xf numFmtId="0" fontId="24" fillId="19" borderId="16" xfId="0" applyFont="1" applyFill="1" applyBorder="1" applyAlignment="1">
      <alignment vertical="center"/>
    </xf>
    <xf numFmtId="0" fontId="24" fillId="19" borderId="26" xfId="0" applyFont="1" applyFill="1" applyBorder="1" applyAlignment="1">
      <alignment horizontal="center" vertical="center"/>
    </xf>
    <xf numFmtId="0" fontId="24" fillId="19" borderId="28" xfId="0" applyFont="1" applyFill="1" applyBorder="1" applyAlignment="1">
      <alignment horizontal="center" vertical="center"/>
    </xf>
    <xf numFmtId="0" fontId="24" fillId="19" borderId="27" xfId="0" applyFont="1" applyFill="1" applyBorder="1" applyAlignment="1">
      <alignment horizontal="center" vertical="center" wrapText="1"/>
    </xf>
    <xf numFmtId="0" fontId="22" fillId="19" borderId="16" xfId="0" applyFont="1" applyFill="1" applyBorder="1" applyAlignment="1">
      <alignment vertical="center"/>
    </xf>
    <xf numFmtId="0" fontId="22" fillId="19" borderId="28" xfId="0" applyFont="1" applyFill="1" applyBorder="1" applyAlignment="1">
      <alignment horizontal="center" vertical="center"/>
    </xf>
    <xf numFmtId="0" fontId="22" fillId="19" borderId="28" xfId="0" applyFont="1" applyFill="1" applyBorder="1" applyAlignment="1">
      <alignment horizontal="center" vertical="center" wrapText="1"/>
    </xf>
    <xf numFmtId="0" fontId="22" fillId="19" borderId="27" xfId="0" applyFont="1" applyFill="1" applyBorder="1" applyAlignment="1">
      <alignment horizontal="center" vertical="center" wrapText="1"/>
    </xf>
    <xf numFmtId="0" fontId="22" fillId="20" borderId="0" xfId="0" applyFont="1" applyFill="1" applyAlignment="1">
      <alignment horizontal="center"/>
    </xf>
    <xf numFmtId="0" fontId="24" fillId="20" borderId="0" xfId="0" applyFont="1" applyFill="1" applyAlignment="1">
      <alignment horizontal="center"/>
    </xf>
    <xf numFmtId="1" fontId="21" fillId="0" borderId="0" xfId="0" applyNumberFormat="1" applyFont="1" applyBorder="1"/>
    <xf numFmtId="1" fontId="21" fillId="0" borderId="0" xfId="0" applyNumberFormat="1" applyFont="1" applyBorder="1" applyAlignment="1">
      <alignment horizontal="right"/>
    </xf>
    <xf numFmtId="1" fontId="21" fillId="0" borderId="21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0" fontId="22" fillId="19" borderId="30" xfId="0" applyFont="1" applyFill="1" applyBorder="1" applyAlignment="1">
      <alignment horizontal="center" vertical="center"/>
    </xf>
    <xf numFmtId="1" fontId="25" fillId="0" borderId="17" xfId="0" applyNumberFormat="1" applyFont="1" applyBorder="1" applyAlignment="1">
      <alignment horizontal="right"/>
    </xf>
    <xf numFmtId="0" fontId="22" fillId="19" borderId="12" xfId="0" applyFont="1" applyFill="1" applyBorder="1"/>
    <xf numFmtId="0" fontId="22" fillId="18" borderId="14" xfId="0" applyFont="1" applyFill="1" applyBorder="1"/>
    <xf numFmtId="0" fontId="22" fillId="0" borderId="34" xfId="0" applyFont="1" applyBorder="1"/>
    <xf numFmtId="0" fontId="21" fillId="0" borderId="0" xfId="0" applyFont="1" applyBorder="1"/>
    <xf numFmtId="0" fontId="24" fillId="0" borderId="0" xfId="0" applyFont="1"/>
    <xf numFmtId="0" fontId="28" fillId="0" borderId="0" xfId="0" applyFont="1"/>
    <xf numFmtId="0" fontId="0" fillId="0" borderId="0" xfId="0" applyBorder="1"/>
    <xf numFmtId="0" fontId="22" fillId="20" borderId="0" xfId="0" applyFont="1" applyFill="1" applyBorder="1" applyAlignment="1">
      <alignment horizontal="left" vertical="center"/>
    </xf>
    <xf numFmtId="0" fontId="30" fillId="20" borderId="0" xfId="0" applyFont="1" applyFill="1" applyAlignment="1">
      <alignment vertical="center"/>
    </xf>
    <xf numFmtId="0" fontId="21" fillId="20" borderId="0" xfId="0" applyFont="1" applyFill="1"/>
    <xf numFmtId="0" fontId="25" fillId="20" borderId="0" xfId="0" applyFont="1" applyFill="1"/>
    <xf numFmtId="0" fontId="30" fillId="20" borderId="0" xfId="0" applyFont="1" applyFill="1" applyBorder="1" applyAlignment="1">
      <alignment horizontal="left" vertical="center"/>
    </xf>
    <xf numFmtId="165" fontId="21" fillId="0" borderId="0" xfId="0" applyNumberFormat="1" applyFont="1"/>
    <xf numFmtId="164" fontId="21" fillId="0" borderId="0" xfId="0" applyNumberFormat="1" applyFont="1"/>
    <xf numFmtId="164" fontId="25" fillId="0" borderId="0" xfId="0" applyNumberFormat="1" applyFont="1"/>
    <xf numFmtId="164" fontId="0" fillId="0" borderId="15" xfId="0" applyNumberFormat="1" applyBorder="1"/>
    <xf numFmtId="164" fontId="0" fillId="0" borderId="13" xfId="0" applyNumberFormat="1" applyBorder="1"/>
    <xf numFmtId="0" fontId="22" fillId="19" borderId="19" xfId="0" applyFont="1" applyFill="1" applyBorder="1" applyAlignment="1">
      <alignment horizontal="center" vertical="center" wrapText="1"/>
    </xf>
    <xf numFmtId="164" fontId="0" fillId="0" borderId="11" xfId="0" applyNumberFormat="1" applyBorder="1"/>
    <xf numFmtId="0" fontId="22" fillId="19" borderId="13" xfId="0" applyFont="1" applyFill="1" applyBorder="1"/>
    <xf numFmtId="164" fontId="0" fillId="0" borderId="12" xfId="0" applyNumberFormat="1" applyBorder="1"/>
    <xf numFmtId="164" fontId="0" fillId="0" borderId="14" xfId="0" applyNumberFormat="1" applyBorder="1"/>
    <xf numFmtId="0" fontId="22" fillId="19" borderId="12" xfId="0" applyFont="1" applyFill="1" applyBorder="1" applyAlignment="1">
      <alignment horizontal="center" vertical="center"/>
    </xf>
    <xf numFmtId="0" fontId="21" fillId="0" borderId="0" xfId="0" applyFont="1" applyFill="1"/>
    <xf numFmtId="0" fontId="29" fillId="0" borderId="0" xfId="0" applyFont="1" applyFill="1" applyBorder="1" applyAlignment="1">
      <alignment horizontal="right" vertical="center" wrapText="1"/>
    </xf>
    <xf numFmtId="2" fontId="21" fillId="0" borderId="0" xfId="0" applyNumberFormat="1" applyFont="1"/>
    <xf numFmtId="166" fontId="21" fillId="0" borderId="0" xfId="0" applyNumberFormat="1" applyFont="1"/>
    <xf numFmtId="166" fontId="21" fillId="0" borderId="0" xfId="0" applyNumberFormat="1" applyFont="1" applyFill="1"/>
    <xf numFmtId="0" fontId="27" fillId="0" borderId="0" xfId="0" applyFont="1" applyFill="1" applyAlignment="1">
      <alignment horizontal="right"/>
    </xf>
    <xf numFmtId="0" fontId="27" fillId="0" borderId="18" xfId="0" applyFont="1" applyFill="1" applyBorder="1" applyAlignment="1">
      <alignment vertical="center" wrapText="1"/>
    </xf>
    <xf numFmtId="0" fontId="28" fillId="0" borderId="0" xfId="0" applyFont="1" applyAlignment="1">
      <alignment horizontal="right"/>
    </xf>
    <xf numFmtId="0" fontId="28" fillId="0" borderId="0" xfId="0" applyFont="1" applyFill="1"/>
    <xf numFmtId="164" fontId="0" fillId="0" borderId="14" xfId="0" quotePrefix="1" applyNumberFormat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2" fillId="19" borderId="11" xfId="0" applyFont="1" applyFill="1" applyBorder="1" applyAlignment="1">
      <alignment horizontal="center" vertical="center"/>
    </xf>
    <xf numFmtId="164" fontId="22" fillId="0" borderId="16" xfId="0" applyNumberFormat="1" applyFont="1" applyFill="1" applyBorder="1" applyAlignment="1">
      <alignment horizontal="right" vertical="center"/>
    </xf>
    <xf numFmtId="164" fontId="22" fillId="0" borderId="16" xfId="0" applyNumberFormat="1" applyFont="1" applyFill="1" applyBorder="1" applyAlignment="1">
      <alignment horizontal="right" vertical="center" wrapText="1"/>
    </xf>
    <xf numFmtId="0" fontId="22" fillId="19" borderId="37" xfId="0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right" vertical="center"/>
    </xf>
    <xf numFmtId="164" fontId="22" fillId="0" borderId="19" xfId="0" applyNumberFormat="1" applyFont="1" applyFill="1" applyBorder="1" applyAlignment="1">
      <alignment horizontal="right" vertical="center" wrapText="1"/>
    </xf>
    <xf numFmtId="164" fontId="22" fillId="0" borderId="14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/>
    <xf numFmtId="0" fontId="24" fillId="0" borderId="0" xfId="0" applyFont="1" applyFill="1" applyBorder="1"/>
    <xf numFmtId="1" fontId="24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22" fillId="19" borderId="12" xfId="0" applyFont="1" applyFill="1" applyBorder="1" applyAlignment="1">
      <alignment horizontal="center" vertical="center" wrapText="1"/>
    </xf>
    <xf numFmtId="0" fontId="27" fillId="0" borderId="18" xfId="0" applyFont="1" applyFill="1" applyBorder="1"/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/>
    <xf numFmtId="3" fontId="27" fillId="0" borderId="0" xfId="0" applyNumberFormat="1" applyFont="1" applyFill="1"/>
    <xf numFmtId="0" fontId="3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2" xfId="0" applyFont="1" applyFill="1" applyBorder="1"/>
    <xf numFmtId="3" fontId="22" fillId="0" borderId="23" xfId="0" applyNumberFormat="1" applyFont="1" applyFill="1" applyBorder="1"/>
    <xf numFmtId="0" fontId="21" fillId="0" borderId="24" xfId="0" applyFont="1" applyFill="1" applyBorder="1"/>
    <xf numFmtId="0" fontId="2" fillId="0" borderId="24" xfId="0" applyFont="1" applyFill="1" applyBorder="1"/>
    <xf numFmtId="0" fontId="2" fillId="0" borderId="31" xfId="0" applyFont="1" applyFill="1" applyBorder="1"/>
    <xf numFmtId="0" fontId="2" fillId="0" borderId="21" xfId="0" applyFont="1" applyFill="1" applyBorder="1"/>
    <xf numFmtId="0" fontId="22" fillId="0" borderId="23" xfId="0" applyFont="1" applyFill="1" applyBorder="1"/>
    <xf numFmtId="0" fontId="21" fillId="0" borderId="23" xfId="0" applyFont="1" applyFill="1" applyBorder="1"/>
    <xf numFmtId="3" fontId="2" fillId="0" borderId="23" xfId="0" applyNumberFormat="1" applyFont="1" applyFill="1" applyBorder="1"/>
    <xf numFmtId="3" fontId="2" fillId="0" borderId="32" xfId="0" applyNumberFormat="1" applyFont="1" applyFill="1" applyBorder="1"/>
    <xf numFmtId="3" fontId="2" fillId="0" borderId="29" xfId="0" applyNumberFormat="1" applyFont="1" applyFill="1" applyBorder="1"/>
    <xf numFmtId="0" fontId="2" fillId="0" borderId="23" xfId="0" applyFont="1" applyFill="1" applyBorder="1"/>
    <xf numFmtId="0" fontId="21" fillId="0" borderId="25" xfId="0" applyFont="1" applyFill="1" applyBorder="1"/>
    <xf numFmtId="3" fontId="2" fillId="0" borderId="25" xfId="0" applyNumberFormat="1" applyFont="1" applyFill="1" applyBorder="1"/>
    <xf numFmtId="3" fontId="2" fillId="0" borderId="33" xfId="0" applyNumberFormat="1" applyFont="1" applyFill="1" applyBorder="1"/>
    <xf numFmtId="0" fontId="21" fillId="0" borderId="20" xfId="0" applyFont="1" applyFill="1" applyBorder="1"/>
    <xf numFmtId="0" fontId="22" fillId="0" borderId="0" xfId="0" applyFont="1" applyFill="1" applyBorder="1"/>
    <xf numFmtId="0" fontId="21" fillId="0" borderId="0" xfId="0" applyFont="1" applyFill="1" applyBorder="1"/>
    <xf numFmtId="3" fontId="22" fillId="18" borderId="38" xfId="0" applyNumberFormat="1" applyFont="1" applyFill="1" applyBorder="1"/>
    <xf numFmtId="0" fontId="22" fillId="19" borderId="18" xfId="0" applyFont="1" applyFill="1" applyBorder="1" applyAlignment="1">
      <alignment horizontal="center" vertical="center"/>
    </xf>
    <xf numFmtId="164" fontId="21" fillId="0" borderId="18" xfId="0" applyNumberFormat="1" applyFont="1" applyBorder="1"/>
    <xf numFmtId="164" fontId="2" fillId="0" borderId="18" xfId="0" applyNumberFormat="1" applyFont="1" applyBorder="1"/>
    <xf numFmtId="0" fontId="30" fillId="20" borderId="0" xfId="0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readingOrder="1"/>
    </xf>
    <xf numFmtId="0" fontId="27" fillId="0" borderId="18" xfId="0" applyFont="1" applyFill="1" applyBorder="1" applyAlignment="1">
      <alignment horizontal="left" vertical="center" readingOrder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2 2" xfId="43" xr:uid="{00000000-0005-0000-0000-000026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FF6699"/>
      <color rgb="FFFF5050"/>
      <color rgb="FFFF33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9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590" b="1" i="0" baseline="0"/>
              <a:t>%</a:t>
            </a:r>
            <a:endParaRPr lang="en-US" sz="1590" b="1" i="0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9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'Grafic 1 si 2 Trim. III_2023'!$O$7</c:f>
              <c:strCache>
                <c:ptCount val="1"/>
                <c:pt idx="0">
                  <c:v>Scop Particular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371364653242208E-3"/>
                  <c:y val="-1.554726368159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16-458E-B53C-61A2ED308591}"/>
                </c:ext>
              </c:extLst>
            </c:dLbl>
            <c:dLbl>
              <c:idx val="1"/>
              <c:layout>
                <c:manualLayout>
                  <c:x val="0"/>
                  <c:y val="-1.243781094527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16-458E-B53C-61A2ED308591}"/>
                </c:ext>
              </c:extLst>
            </c:dLbl>
            <c:dLbl>
              <c:idx val="2"/>
              <c:layout>
                <c:manualLayout>
                  <c:x val="-2.2371364653244259E-3"/>
                  <c:y val="-1.2437810945273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16-458E-B53C-61A2ED308591}"/>
                </c:ext>
              </c:extLst>
            </c:dLbl>
            <c:dLbl>
              <c:idx val="6"/>
              <c:layout>
                <c:manualLayout>
                  <c:x val="2.2371364653243847E-3"/>
                  <c:y val="-1.243781094527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16-458E-B53C-61A2ED3085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 1 si 2 Trim. III_2023'!$P$6:$V$6</c:f>
              <c:strCache>
                <c:ptCount val="7"/>
                <c:pt idx="0">
                  <c:v>Cazare</c:v>
                </c:pt>
                <c:pt idx="1">
                  <c:v>Restaurante și baruri</c:v>
                </c:pt>
                <c:pt idx="2">
                  <c:v>Transport</c:v>
                </c:pt>
                <c:pt idx="3">
                  <c:v>Cumpărături</c:v>
                </c:pt>
                <c:pt idx="4">
                  <c:v>Recreere</c:v>
                </c:pt>
                <c:pt idx="5">
                  <c:v>Sănătate</c:v>
                </c:pt>
                <c:pt idx="6">
                  <c:v>Altele</c:v>
                </c:pt>
              </c:strCache>
            </c:strRef>
          </c:cat>
          <c:val>
            <c:numRef>
              <c:f>'Grafic 1 si 2 Trim. III_2023'!$P$7:$V$7</c:f>
              <c:numCache>
                <c:formatCode>0.0</c:formatCode>
                <c:ptCount val="7"/>
                <c:pt idx="0">
                  <c:v>46.1</c:v>
                </c:pt>
                <c:pt idx="1">
                  <c:v>17.2</c:v>
                </c:pt>
                <c:pt idx="2">
                  <c:v>4.7</c:v>
                </c:pt>
                <c:pt idx="3">
                  <c:v>15.4</c:v>
                </c:pt>
                <c:pt idx="4">
                  <c:v>10.7</c:v>
                </c:pt>
                <c:pt idx="5">
                  <c:v>3.9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6-458E-B53C-61A2ED3085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1536840"/>
        <c:axId val="531545040"/>
      </c:barChart>
      <c:catAx>
        <c:axId val="531536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45040"/>
        <c:crosses val="autoZero"/>
        <c:auto val="1"/>
        <c:lblAlgn val="ctr"/>
        <c:lblOffset val="100"/>
        <c:noMultiLvlLbl val="0"/>
      </c:catAx>
      <c:valAx>
        <c:axId val="53154504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3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9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590" b="1" i="0" baseline="0"/>
              <a:t>%</a:t>
            </a:r>
            <a:endParaRPr lang="en-US" sz="1590" b="1" i="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50044988452273"/>
          <c:y val="0.10848885092253684"/>
          <c:w val="0.5580133762900491"/>
          <c:h val="0.721741129749385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 1 si 2 Trim. III_2023'!$C$7</c:f>
              <c:strCache>
                <c:ptCount val="1"/>
                <c:pt idx="0">
                  <c:v>Scop Afaceri</c:v>
                </c:pt>
              </c:strCache>
            </c:strRef>
          </c:tx>
          <c:spPr>
            <a:solidFill>
              <a:srgbClr val="FF66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 1 si 2 Trim. III_2023'!$D$6:$J$6</c:f>
              <c:strCache>
                <c:ptCount val="7"/>
                <c:pt idx="0">
                  <c:v>Cazare</c:v>
                </c:pt>
                <c:pt idx="1">
                  <c:v>Restaurante și baruri</c:v>
                </c:pt>
                <c:pt idx="2">
                  <c:v>Transport</c:v>
                </c:pt>
                <c:pt idx="3">
                  <c:v>Cumpărături</c:v>
                </c:pt>
                <c:pt idx="4">
                  <c:v>Recreere</c:v>
                </c:pt>
                <c:pt idx="5">
                  <c:v>Sănătate</c:v>
                </c:pt>
                <c:pt idx="6">
                  <c:v>Altele</c:v>
                </c:pt>
              </c:strCache>
            </c:strRef>
          </c:cat>
          <c:val>
            <c:numRef>
              <c:f>'Grafic 1 si 2 Trim. III_2023'!$D$7:$J$7</c:f>
              <c:numCache>
                <c:formatCode>0.0</c:formatCode>
                <c:ptCount val="7"/>
                <c:pt idx="0">
                  <c:v>49.7</c:v>
                </c:pt>
                <c:pt idx="1">
                  <c:v>18.8</c:v>
                </c:pt>
                <c:pt idx="2">
                  <c:v>7</c:v>
                </c:pt>
                <c:pt idx="3">
                  <c:v>14.1</c:v>
                </c:pt>
                <c:pt idx="4">
                  <c:v>4.5999999999999996</c:v>
                </c:pt>
                <c:pt idx="5">
                  <c:v>0.3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E9-416D-A382-5118318D38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1536840"/>
        <c:axId val="531545040"/>
      </c:barChart>
      <c:catAx>
        <c:axId val="531536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45040"/>
        <c:crosses val="autoZero"/>
        <c:auto val="1"/>
        <c:lblAlgn val="ctr"/>
        <c:lblOffset val="100"/>
        <c:noMultiLvlLbl val="0"/>
      </c:catAx>
      <c:valAx>
        <c:axId val="53154504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36840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r"/>
      <c:layout>
        <c:manualLayout>
          <c:xMode val="edge"/>
          <c:yMode val="edge"/>
          <c:x val="0.38449760130694555"/>
          <c:y val="0.91850431548405409"/>
          <c:w val="0.14156874940395484"/>
          <c:h val="8.036847581155702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600" b="1" i="0" baseline="0"/>
              <a:t>%</a:t>
            </a:r>
            <a:endParaRPr lang="en-US" sz="1600" b="1" i="0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813886236616755"/>
          <c:y val="0.15885708991139777"/>
          <c:w val="0.65719447746635218"/>
          <c:h val="0.637657746895722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 3 si 4_Trim III_2023'!$B$26</c:f>
              <c:strCache>
                <c:ptCount val="1"/>
                <c:pt idx="0">
                  <c:v>Scop Afaceri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 3 si 4_Trim III_2023'!$C$24:$F$24</c:f>
              <c:strCache>
                <c:ptCount val="4"/>
                <c:pt idx="0">
                  <c:v>Pe cont propriu</c:v>
                </c:pt>
                <c:pt idx="1">
                  <c:v>Agenția de turism</c:v>
                </c:pt>
                <c:pt idx="2">
                  <c:v>Altele (sindicat)</c:v>
                </c:pt>
                <c:pt idx="3">
                  <c:v>Atât agenția de turism 
cât și pe cont propriu</c:v>
                </c:pt>
              </c:strCache>
            </c:strRef>
          </c:cat>
          <c:val>
            <c:numRef>
              <c:f>'Grafic 3 si 4_Trim III_2023'!$C$26:$F$26</c:f>
              <c:numCache>
                <c:formatCode>0.0</c:formatCode>
                <c:ptCount val="4"/>
                <c:pt idx="0">
                  <c:v>33.388159527678404</c:v>
                </c:pt>
                <c:pt idx="1">
                  <c:v>26.034279057607218</c:v>
                </c:pt>
                <c:pt idx="2">
                  <c:v>23.964231699689247</c:v>
                </c:pt>
                <c:pt idx="3">
                  <c:v>16.613329715025134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C-42AA-8A9E-20DE1808201C}"/>
            </c:ext>
          </c:extLst>
        </c:ser>
        <c:ser>
          <c:idx val="1"/>
          <c:order val="1"/>
          <c:tx>
            <c:strRef>
              <c:f>'Grafic 3 si 4_Trim III_2023'!$B$27</c:f>
              <c:strCache>
                <c:ptCount val="1"/>
                <c:pt idx="0">
                  <c:v>Scop Particular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1823504809703057E-3"/>
                  <c:y val="-1.1841326228537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FC-42AA-8A9E-20DE1808201C}"/>
                </c:ext>
              </c:extLst>
            </c:dLbl>
            <c:dLbl>
              <c:idx val="1"/>
              <c:layout>
                <c:manualLayout>
                  <c:x val="-7.6675539722077743E-17"/>
                  <c:y val="-8.8809946714031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FC-42AA-8A9E-20DE1808201C}"/>
                </c:ext>
              </c:extLst>
            </c:dLbl>
            <c:dLbl>
              <c:idx val="2"/>
              <c:layout>
                <c:manualLayout>
                  <c:x val="0"/>
                  <c:y val="-8.88099467140330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FC-42AA-8A9E-20DE1808201C}"/>
                </c:ext>
              </c:extLst>
            </c:dLbl>
            <c:dLbl>
              <c:idx val="3"/>
              <c:layout>
                <c:manualLayout>
                  <c:x val="0"/>
                  <c:y val="-8.8809946714031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FC-42AA-8A9E-20DE1808201C}"/>
                </c:ext>
              </c:extLst>
            </c:dLbl>
            <c:dLbl>
              <c:idx val="6"/>
              <c:layout>
                <c:manualLayout>
                  <c:x val="0"/>
                  <c:y val="-1.776198934280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FC-42AA-8A9E-20DE180820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 3 si 4_Trim III_2023'!$C$24:$F$24</c:f>
              <c:strCache>
                <c:ptCount val="4"/>
                <c:pt idx="0">
                  <c:v>Pe cont propriu</c:v>
                </c:pt>
                <c:pt idx="1">
                  <c:v>Agenția de turism</c:v>
                </c:pt>
                <c:pt idx="2">
                  <c:v>Altele (sindicat)</c:v>
                </c:pt>
                <c:pt idx="3">
                  <c:v>Atât agenția de turism 
cât și pe cont propriu</c:v>
                </c:pt>
              </c:strCache>
            </c:strRef>
          </c:cat>
          <c:val>
            <c:numRef>
              <c:f>'Grafic 3 si 4_Trim III_2023'!$C$27:$F$27</c:f>
              <c:numCache>
                <c:formatCode>0.0</c:formatCode>
                <c:ptCount val="4"/>
                <c:pt idx="0">
                  <c:v>48.179136543935385</c:v>
                </c:pt>
                <c:pt idx="1">
                  <c:v>40.715592588443783</c:v>
                </c:pt>
                <c:pt idx="2">
                  <c:v>4.4180963295505791</c:v>
                </c:pt>
                <c:pt idx="3">
                  <c:v>6.6871745380702494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FC-42AA-8A9E-20DE180820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0109648"/>
        <c:axId val="520110304"/>
      </c:barChart>
      <c:catAx>
        <c:axId val="520109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110304"/>
        <c:crossesAt val="0"/>
        <c:auto val="1"/>
        <c:lblAlgn val="ctr"/>
        <c:lblOffset val="100"/>
        <c:noMultiLvlLbl val="0"/>
      </c:catAx>
      <c:valAx>
        <c:axId val="5201103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10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600" b="1" i="0" baseline="0"/>
              <a:t>%</a:t>
            </a:r>
            <a:endParaRPr lang="en-US" sz="1600" b="1" i="0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'Grafic 3 si 4_Trim III_2023'!$I$26</c:f>
              <c:strCache>
                <c:ptCount val="1"/>
                <c:pt idx="0">
                  <c:v>Scop Afaceri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 3 si 4_Trim III_2023'!$J$24:$O$24</c:f>
              <c:strCache>
                <c:ptCount val="6"/>
                <c:pt idx="0">
                  <c:v>Avion</c:v>
                </c:pt>
                <c:pt idx="1">
                  <c:v>Autoturism propriu</c:v>
                </c:pt>
                <c:pt idx="2">
                  <c:v>Autocar, autobuz</c:v>
                </c:pt>
                <c:pt idx="3">
                  <c:v>Alte mijloace</c:v>
                </c:pt>
                <c:pt idx="4">
                  <c:v>Tren</c:v>
                </c:pt>
                <c:pt idx="5">
                  <c:v>Ambarcațiuni fluviale</c:v>
                </c:pt>
              </c:strCache>
            </c:strRef>
          </c:cat>
          <c:val>
            <c:numRef>
              <c:f>'Grafic 3 si 4_Trim III_2023'!$J$26:$O$26</c:f>
              <c:numCache>
                <c:formatCode>0.0</c:formatCode>
                <c:ptCount val="6"/>
                <c:pt idx="0">
                  <c:v>85.943865478361303</c:v>
                </c:pt>
                <c:pt idx="1">
                  <c:v>11.59590557539374</c:v>
                </c:pt>
                <c:pt idx="2">
                  <c:v>1.6537212865733186</c:v>
                </c:pt>
                <c:pt idx="3">
                  <c:v>0.38819593138893393</c:v>
                </c:pt>
                <c:pt idx="4">
                  <c:v>0.41831172828270458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9-495E-9CE8-580C75F33F00}"/>
            </c:ext>
          </c:extLst>
        </c:ser>
        <c:ser>
          <c:idx val="1"/>
          <c:order val="1"/>
          <c:tx>
            <c:strRef>
              <c:f>'Grafic 3 si 4_Trim III_2023'!$I$27</c:f>
              <c:strCache>
                <c:ptCount val="1"/>
                <c:pt idx="0">
                  <c:v>Scop Particular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1823504809703057E-3"/>
                  <c:y val="-1.1841326228537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9-495E-9CE8-580C75F33F00}"/>
                </c:ext>
              </c:extLst>
            </c:dLbl>
            <c:dLbl>
              <c:idx val="1"/>
              <c:layout>
                <c:manualLayout>
                  <c:x val="-7.6675539722077743E-17"/>
                  <c:y val="-8.8809946714031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9-495E-9CE8-580C75F33F00}"/>
                </c:ext>
              </c:extLst>
            </c:dLbl>
            <c:dLbl>
              <c:idx val="2"/>
              <c:layout>
                <c:manualLayout>
                  <c:x val="0"/>
                  <c:y val="-8.88099467140330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9-495E-9CE8-580C75F33F00}"/>
                </c:ext>
              </c:extLst>
            </c:dLbl>
            <c:dLbl>
              <c:idx val="3"/>
              <c:layout>
                <c:manualLayout>
                  <c:x val="0"/>
                  <c:y val="-8.8809946714031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9-495E-9CE8-580C75F33F00}"/>
                </c:ext>
              </c:extLst>
            </c:dLbl>
            <c:dLbl>
              <c:idx val="6"/>
              <c:layout>
                <c:manualLayout>
                  <c:x val="0"/>
                  <c:y val="-1.776198934280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9-495E-9CE8-580C75F33F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 3 si 4_Trim III_2023'!$J$24:$O$24</c:f>
              <c:strCache>
                <c:ptCount val="6"/>
                <c:pt idx="0">
                  <c:v>Avion</c:v>
                </c:pt>
                <c:pt idx="1">
                  <c:v>Autoturism propriu</c:v>
                </c:pt>
                <c:pt idx="2">
                  <c:v>Autocar, autobuz</c:v>
                </c:pt>
                <c:pt idx="3">
                  <c:v>Alte mijloace</c:v>
                </c:pt>
                <c:pt idx="4">
                  <c:v>Tren</c:v>
                </c:pt>
                <c:pt idx="5">
                  <c:v>Ambarcațiuni fluviale</c:v>
                </c:pt>
              </c:strCache>
            </c:strRef>
          </c:cat>
          <c:val>
            <c:numRef>
              <c:f>'Grafic 3 si 4_Trim III_2023'!$J$27:$O$27</c:f>
              <c:numCache>
                <c:formatCode>0.0</c:formatCode>
                <c:ptCount val="6"/>
                <c:pt idx="0">
                  <c:v>62.91636867063611</c:v>
                </c:pt>
                <c:pt idx="1">
                  <c:v>23.996794567999107</c:v>
                </c:pt>
                <c:pt idx="2">
                  <c:v>10.36423013623086</c:v>
                </c:pt>
                <c:pt idx="3">
                  <c:v>1.7207655123090311</c:v>
                </c:pt>
                <c:pt idx="4">
                  <c:v>0.50752673347522259</c:v>
                </c:pt>
                <c:pt idx="5">
                  <c:v>0.49431437934966493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E9-495E-9CE8-580C75F33F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0109648"/>
        <c:axId val="520110304"/>
      </c:barChart>
      <c:catAx>
        <c:axId val="520109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110304"/>
        <c:crossesAt val="0"/>
        <c:auto val="1"/>
        <c:lblAlgn val="ctr"/>
        <c:lblOffset val="100"/>
        <c:noMultiLvlLbl val="0"/>
      </c:catAx>
      <c:valAx>
        <c:axId val="5201103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10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</xdr:colOff>
      <xdr:row>10</xdr:row>
      <xdr:rowOff>1</xdr:rowOff>
    </xdr:from>
    <xdr:to>
      <xdr:col>22</xdr:col>
      <xdr:colOff>123825</xdr:colOff>
      <xdr:row>27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1409700</xdr:colOff>
      <xdr:row>9</xdr:row>
      <xdr:rowOff>28574</xdr:rowOff>
    </xdr:from>
    <xdr:to>
      <xdr:col>8</xdr:col>
      <xdr:colOff>695325</xdr:colOff>
      <xdr:row>26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949927-76F4-4771-9F4A-73A1A54D56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29</xdr:row>
      <xdr:rowOff>161925</xdr:rowOff>
    </xdr:from>
    <xdr:to>
      <xdr:col>4</xdr:col>
      <xdr:colOff>792480</xdr:colOff>
      <xdr:row>45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DD96783-5B4A-4392-A4E2-A642D0127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209549</xdr:colOff>
      <xdr:row>29</xdr:row>
      <xdr:rowOff>114301</xdr:rowOff>
    </xdr:from>
    <xdr:to>
      <xdr:col>13</xdr:col>
      <xdr:colOff>504824</xdr:colOff>
      <xdr:row>47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B1366AA-40C3-4FC6-89CC-8297C3A47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"/>
  <sheetViews>
    <sheetView tabSelected="1" zoomScaleNormal="100" workbookViewId="0">
      <selection activeCell="F30" sqref="F30"/>
    </sheetView>
  </sheetViews>
  <sheetFormatPr defaultRowHeight="12.75" x14ac:dyDescent="0.2"/>
  <cols>
    <col min="1" max="1" width="2.42578125" customWidth="1"/>
    <col min="2" max="2" width="21.28515625" customWidth="1"/>
    <col min="3" max="3" width="20.7109375" customWidth="1"/>
    <col min="4" max="4" width="11.85546875" customWidth="1"/>
    <col min="5" max="5" width="12.42578125" customWidth="1"/>
    <col min="6" max="6" width="14" customWidth="1"/>
    <col min="7" max="7" width="11.7109375" customWidth="1"/>
    <col min="9" max="9" width="10.7109375" customWidth="1"/>
    <col min="15" max="15" width="16.140625" customWidth="1"/>
    <col min="17" max="17" width="16.28515625" customWidth="1"/>
    <col min="18" max="18" width="11" customWidth="1"/>
    <col min="22" max="22" width="7.42578125" customWidth="1"/>
  </cols>
  <sheetData>
    <row r="1" spans="1:23" x14ac:dyDescent="0.2">
      <c r="B1" s="48"/>
      <c r="C1" s="48"/>
      <c r="D1" s="48"/>
      <c r="E1" s="48"/>
      <c r="F1" s="48"/>
      <c r="G1" s="48"/>
      <c r="H1" s="48"/>
      <c r="I1" s="48"/>
    </row>
    <row r="2" spans="1:23" ht="36" customHeight="1" x14ac:dyDescent="0.2">
      <c r="A2" s="48"/>
      <c r="B2" s="124" t="s">
        <v>85</v>
      </c>
      <c r="C2" s="124"/>
      <c r="D2" s="124"/>
      <c r="E2" s="124"/>
      <c r="F2" s="124"/>
      <c r="G2" s="124"/>
      <c r="H2" s="124"/>
      <c r="I2" s="124"/>
      <c r="J2" s="8"/>
      <c r="K2" s="8"/>
      <c r="L2" s="8"/>
      <c r="M2" s="8"/>
      <c r="N2" s="8"/>
    </row>
    <row r="4" spans="1:23" x14ac:dyDescent="0.2">
      <c r="K4" s="2"/>
      <c r="L4" s="2"/>
      <c r="M4" s="2"/>
    </row>
    <row r="5" spans="1:23" ht="13.5" thickBot="1" x14ac:dyDescent="0.25">
      <c r="J5" s="34" t="s">
        <v>33</v>
      </c>
      <c r="L5" s="2"/>
      <c r="M5" s="2"/>
      <c r="V5" s="34" t="s">
        <v>33</v>
      </c>
    </row>
    <row r="6" spans="1:23" ht="26.25" thickBot="1" x14ac:dyDescent="0.25">
      <c r="B6" s="2"/>
      <c r="C6" s="61"/>
      <c r="D6" s="15" t="s">
        <v>0</v>
      </c>
      <c r="E6" s="16" t="s">
        <v>1</v>
      </c>
      <c r="F6" s="15" t="s">
        <v>2</v>
      </c>
      <c r="G6" s="15" t="s">
        <v>3</v>
      </c>
      <c r="H6" s="15" t="s">
        <v>4</v>
      </c>
      <c r="I6" s="16" t="s">
        <v>5</v>
      </c>
      <c r="J6" s="17" t="s">
        <v>6</v>
      </c>
      <c r="L6" s="2"/>
      <c r="M6" s="2"/>
      <c r="O6" s="5"/>
      <c r="P6" s="61" t="s">
        <v>0</v>
      </c>
      <c r="Q6" s="90" t="s">
        <v>1</v>
      </c>
      <c r="R6" s="61" t="s">
        <v>2</v>
      </c>
      <c r="S6" s="61" t="s">
        <v>3</v>
      </c>
      <c r="T6" s="61" t="s">
        <v>4</v>
      </c>
      <c r="U6" s="61" t="s">
        <v>5</v>
      </c>
      <c r="V6" s="61" t="s">
        <v>6</v>
      </c>
    </row>
    <row r="7" spans="1:23" ht="13.5" thickBot="1" x14ac:dyDescent="0.25">
      <c r="B7" s="2"/>
      <c r="C7" s="21" t="s">
        <v>7</v>
      </c>
      <c r="D7" s="62">
        <v>49.7</v>
      </c>
      <c r="E7" s="62">
        <v>18.8</v>
      </c>
      <c r="F7" s="62">
        <v>7</v>
      </c>
      <c r="G7" s="62">
        <v>14.1</v>
      </c>
      <c r="H7" s="62">
        <v>4.5999999999999996</v>
      </c>
      <c r="I7" s="62">
        <v>0.3</v>
      </c>
      <c r="J7" s="60">
        <v>5.5</v>
      </c>
      <c r="L7" s="2"/>
      <c r="M7" s="2"/>
      <c r="O7" s="22" t="s">
        <v>8</v>
      </c>
      <c r="P7" s="7">
        <v>46.1</v>
      </c>
      <c r="Q7" s="7">
        <v>17.2</v>
      </c>
      <c r="R7" s="7">
        <v>4.7</v>
      </c>
      <c r="S7" s="7">
        <v>15.4</v>
      </c>
      <c r="T7" s="7">
        <v>10.7</v>
      </c>
      <c r="U7" s="7">
        <v>3.9</v>
      </c>
      <c r="V7" s="3">
        <v>2</v>
      </c>
    </row>
    <row r="8" spans="1:23" x14ac:dyDescent="0.2">
      <c r="B8" s="2"/>
      <c r="L8" s="2"/>
      <c r="M8" s="2"/>
      <c r="W8" s="2"/>
    </row>
    <row r="9" spans="1:23" x14ac:dyDescent="0.2">
      <c r="B9" s="2"/>
      <c r="C9" s="2"/>
      <c r="D9" s="2"/>
      <c r="E9" s="2"/>
      <c r="F9" s="2"/>
      <c r="G9" s="2"/>
      <c r="H9" s="2"/>
      <c r="L9" s="2"/>
      <c r="M9" s="2"/>
      <c r="P9" s="2"/>
      <c r="Q9" s="2"/>
      <c r="R9" s="2"/>
      <c r="S9" s="2"/>
      <c r="T9" s="2"/>
      <c r="U9" s="2"/>
      <c r="V9" s="2"/>
      <c r="W9" s="2"/>
    </row>
    <row r="10" spans="1:23" x14ac:dyDescent="0.2">
      <c r="B10" s="2"/>
      <c r="C10" s="2"/>
      <c r="L10" s="2"/>
      <c r="M10" s="2"/>
      <c r="P10" s="2"/>
      <c r="Q10" s="2"/>
      <c r="R10" s="2"/>
      <c r="S10" s="2"/>
      <c r="T10" s="2"/>
      <c r="U10" s="2"/>
      <c r="V10" s="2"/>
    </row>
    <row r="11" spans="1:23" x14ac:dyDescent="0.2">
      <c r="B11" s="2"/>
      <c r="C11" s="2"/>
      <c r="L11" s="2"/>
      <c r="M11" s="2"/>
      <c r="W11" s="1"/>
    </row>
    <row r="12" spans="1:23" x14ac:dyDescent="0.2">
      <c r="B12" s="2"/>
      <c r="C12" s="2"/>
      <c r="L12" s="2"/>
      <c r="M12" s="2"/>
    </row>
    <row r="13" spans="1:23" x14ac:dyDescent="0.2">
      <c r="B13" s="2"/>
      <c r="C13" s="2"/>
    </row>
    <row r="14" spans="1:23" x14ac:dyDescent="0.2">
      <c r="B14" s="2"/>
      <c r="C14" s="2"/>
    </row>
    <row r="15" spans="1:23" x14ac:dyDescent="0.2">
      <c r="B15" s="2"/>
      <c r="C15" s="2"/>
    </row>
    <row r="37" spans="3:15" x14ac:dyDescent="0.2">
      <c r="C37" s="11" t="s">
        <v>38</v>
      </c>
      <c r="O37" s="11" t="s">
        <v>39</v>
      </c>
    </row>
    <row r="38" spans="3:15" x14ac:dyDescent="0.2">
      <c r="O38" s="11"/>
    </row>
  </sheetData>
  <mergeCells count="1">
    <mergeCell ref="B2:I2"/>
  </mergeCells>
  <phoneticPr fontId="20" type="noConversion"/>
  <pageMargins left="0.75" right="0.75" top="1" bottom="1" header="0.5" footer="0.5"/>
  <pageSetup paperSize="8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0"/>
  <sheetViews>
    <sheetView workbookViewId="0">
      <selection activeCell="B40" sqref="B40"/>
    </sheetView>
  </sheetViews>
  <sheetFormatPr defaultColWidth="9.140625" defaultRowHeight="12.75" x14ac:dyDescent="0.2"/>
  <cols>
    <col min="1" max="1" width="3" style="1" customWidth="1"/>
    <col min="2" max="2" width="76" style="1" customWidth="1"/>
    <col min="3" max="3" width="15.7109375" style="1" customWidth="1"/>
    <col min="4" max="4" width="14.5703125" style="1" customWidth="1"/>
    <col min="5" max="5" width="21.140625" style="1" customWidth="1"/>
    <col min="6" max="6" width="9.140625" style="1"/>
    <col min="7" max="7" width="13.28515625" style="1" customWidth="1"/>
    <col min="8" max="8" width="27.5703125" style="1" customWidth="1"/>
    <col min="9" max="9" width="15.28515625" style="1" customWidth="1"/>
    <col min="10" max="10" width="14.140625" style="1" customWidth="1"/>
    <col min="11" max="11" width="20.7109375" style="1" customWidth="1"/>
    <col min="12" max="12" width="12.140625" style="1" customWidth="1"/>
    <col min="13" max="13" width="19.28515625" style="1" customWidth="1"/>
    <col min="14" max="16384" width="9.140625" style="1"/>
  </cols>
  <sheetData>
    <row r="2" spans="1:13" customFormat="1" ht="22.5" customHeight="1" x14ac:dyDescent="0.2">
      <c r="A2" s="48"/>
      <c r="B2" s="95" t="s">
        <v>93</v>
      </c>
      <c r="C2" s="96"/>
      <c r="D2" s="96"/>
      <c r="E2" s="96"/>
      <c r="F2" s="8"/>
      <c r="G2" s="8"/>
    </row>
    <row r="3" spans="1:13" ht="12.75" customHeight="1" thickBot="1" x14ac:dyDescent="0.25">
      <c r="B3" s="13"/>
      <c r="C3" s="13"/>
      <c r="D3" s="13"/>
      <c r="E3" s="97" t="s">
        <v>31</v>
      </c>
    </row>
    <row r="4" spans="1:13" ht="18" customHeight="1" thickBot="1" x14ac:dyDescent="0.25">
      <c r="B4" s="98"/>
      <c r="C4" s="99" t="s">
        <v>15</v>
      </c>
      <c r="D4" s="100" t="s">
        <v>14</v>
      </c>
      <c r="E4" s="101" t="s">
        <v>52</v>
      </c>
      <c r="G4" s="65"/>
      <c r="J4" s="40" t="s">
        <v>14</v>
      </c>
      <c r="K4" s="17" t="s">
        <v>52</v>
      </c>
    </row>
    <row r="5" spans="1:13" ht="13.5" customHeight="1" thickBot="1" x14ac:dyDescent="0.25">
      <c r="B5" s="102" t="s">
        <v>15</v>
      </c>
      <c r="C5" s="103">
        <v>1701917809</v>
      </c>
      <c r="D5" s="103">
        <v>849705689</v>
      </c>
      <c r="E5" s="103">
        <v>852212120</v>
      </c>
      <c r="G5" s="66"/>
      <c r="H5" s="25" t="s">
        <v>15</v>
      </c>
      <c r="I5" s="20">
        <v>1701917809</v>
      </c>
      <c r="J5" s="20">
        <v>849705689</v>
      </c>
      <c r="K5" s="120">
        <v>852212120</v>
      </c>
      <c r="L5" s="121" t="s">
        <v>14</v>
      </c>
      <c r="M5" s="121" t="s">
        <v>52</v>
      </c>
    </row>
    <row r="6" spans="1:13" ht="21.75" customHeight="1" x14ac:dyDescent="0.2">
      <c r="B6" s="104"/>
      <c r="C6" s="105"/>
      <c r="D6" s="106"/>
      <c r="E6" s="107"/>
      <c r="G6" s="65"/>
      <c r="H6" s="19" t="s">
        <v>9</v>
      </c>
      <c r="I6" s="20">
        <v>814531370</v>
      </c>
      <c r="J6" s="20">
        <v>421811437</v>
      </c>
      <c r="K6" s="120">
        <v>392719933</v>
      </c>
      <c r="L6" s="122">
        <v>49.7</v>
      </c>
      <c r="M6" s="122">
        <f>K6/K5*100</f>
        <v>46.082415842666023</v>
      </c>
    </row>
    <row r="7" spans="1:13" ht="12.75" customHeight="1" x14ac:dyDescent="0.2">
      <c r="B7" s="108" t="s">
        <v>9</v>
      </c>
      <c r="C7" s="103">
        <f>SUM(C8:C11)</f>
        <v>814531370</v>
      </c>
      <c r="D7" s="103">
        <f t="shared" ref="D7:E7" si="0">SUM(D8:D11)</f>
        <v>421811437</v>
      </c>
      <c r="E7" s="103">
        <f t="shared" si="0"/>
        <v>392719933</v>
      </c>
      <c r="G7" s="69"/>
      <c r="H7" s="19" t="s">
        <v>10</v>
      </c>
      <c r="I7" s="20">
        <v>306617114</v>
      </c>
      <c r="J7" s="20">
        <v>159945289</v>
      </c>
      <c r="K7" s="120">
        <v>146671825</v>
      </c>
      <c r="L7" s="122">
        <f>J7/J5*100</f>
        <v>18.823610465434932</v>
      </c>
      <c r="M7" s="122">
        <f>K7/K5*100</f>
        <v>17.210718031093013</v>
      </c>
    </row>
    <row r="8" spans="1:13" x14ac:dyDescent="0.2">
      <c r="B8" s="109" t="s">
        <v>53</v>
      </c>
      <c r="C8" s="110">
        <v>641150818</v>
      </c>
      <c r="D8" s="111">
        <v>343029330</v>
      </c>
      <c r="E8" s="112">
        <v>298121488</v>
      </c>
      <c r="G8" s="67"/>
      <c r="H8" s="19" t="s">
        <v>11</v>
      </c>
      <c r="I8" s="20">
        <v>99589115</v>
      </c>
      <c r="J8" s="20">
        <v>59779691</v>
      </c>
      <c r="K8" s="120">
        <v>39809424</v>
      </c>
      <c r="L8" s="122">
        <f>J8/J5*100</f>
        <v>7.0353407978653655</v>
      </c>
      <c r="M8" s="122">
        <f>K8/K5*100</f>
        <v>4.6713046043043844</v>
      </c>
    </row>
    <row r="9" spans="1:13" x14ac:dyDescent="0.2">
      <c r="B9" s="109" t="s">
        <v>54</v>
      </c>
      <c r="C9" s="110">
        <v>85327946</v>
      </c>
      <c r="D9" s="111">
        <v>38469138</v>
      </c>
      <c r="E9" s="112">
        <v>46858808</v>
      </c>
      <c r="G9" s="67"/>
      <c r="H9" s="19" t="s">
        <v>20</v>
      </c>
      <c r="I9" s="20">
        <v>251372120</v>
      </c>
      <c r="J9" s="20">
        <v>119968936</v>
      </c>
      <c r="K9" s="120">
        <v>131403184</v>
      </c>
      <c r="L9" s="122">
        <f>J9/J5*100</f>
        <v>14.118881108256295</v>
      </c>
      <c r="M9" s="122">
        <f>K9/K5*100</f>
        <v>15.419070078468259</v>
      </c>
    </row>
    <row r="10" spans="1:13" x14ac:dyDescent="0.2">
      <c r="B10" s="109" t="s">
        <v>55</v>
      </c>
      <c r="C10" s="110">
        <v>27967860</v>
      </c>
      <c r="D10" s="111">
        <v>7009427</v>
      </c>
      <c r="E10" s="112">
        <v>20958433</v>
      </c>
      <c r="G10" s="67"/>
      <c r="H10" s="19" t="s">
        <v>12</v>
      </c>
      <c r="I10" s="20">
        <v>129700638</v>
      </c>
      <c r="J10" s="20">
        <v>38626522</v>
      </c>
      <c r="K10" s="120">
        <v>91074116</v>
      </c>
      <c r="L10" s="123">
        <v>4.5999999999999996</v>
      </c>
      <c r="M10" s="123">
        <f>K10/K5*100</f>
        <v>10.68678957534657</v>
      </c>
    </row>
    <row r="11" spans="1:13" x14ac:dyDescent="0.2">
      <c r="B11" s="109" t="s">
        <v>56</v>
      </c>
      <c r="C11" s="110">
        <v>60084746</v>
      </c>
      <c r="D11" s="111">
        <v>33303542</v>
      </c>
      <c r="E11" s="112">
        <v>26781204</v>
      </c>
      <c r="G11" s="67"/>
      <c r="H11" s="19" t="s">
        <v>21</v>
      </c>
      <c r="I11" s="20">
        <v>35739195</v>
      </c>
      <c r="J11" s="20">
        <v>2715801</v>
      </c>
      <c r="K11" s="120">
        <v>33023394</v>
      </c>
      <c r="L11" s="123">
        <f>J11/J5*100</f>
        <v>0.31961666670681782</v>
      </c>
      <c r="M11" s="123">
        <f>K11/K5*100</f>
        <v>3.875020458521524</v>
      </c>
    </row>
    <row r="12" spans="1:13" x14ac:dyDescent="0.2">
      <c r="B12" s="108" t="s">
        <v>10</v>
      </c>
      <c r="C12" s="103">
        <f>C13</f>
        <v>306617114</v>
      </c>
      <c r="D12" s="103">
        <f t="shared" ref="D12:E12" si="1">D13</f>
        <v>159945289</v>
      </c>
      <c r="E12" s="103">
        <f t="shared" si="1"/>
        <v>146671825</v>
      </c>
      <c r="G12" s="68"/>
      <c r="H12" s="19" t="s">
        <v>13</v>
      </c>
      <c r="I12" s="20">
        <v>64368242</v>
      </c>
      <c r="J12" s="20">
        <v>46858033</v>
      </c>
      <c r="K12" s="120">
        <v>17510209</v>
      </c>
      <c r="L12" s="123">
        <f>J12/J5*100</f>
        <v>5.5146191918693859</v>
      </c>
      <c r="M12" s="123">
        <v>2</v>
      </c>
    </row>
    <row r="13" spans="1:13" x14ac:dyDescent="0.2">
      <c r="B13" s="109" t="s">
        <v>10</v>
      </c>
      <c r="C13" s="110">
        <v>306617114</v>
      </c>
      <c r="D13" s="111">
        <v>159945289</v>
      </c>
      <c r="E13" s="112">
        <v>146671825</v>
      </c>
      <c r="G13" s="67"/>
    </row>
    <row r="14" spans="1:13" x14ac:dyDescent="0.2">
      <c r="B14" s="108" t="s">
        <v>11</v>
      </c>
      <c r="C14" s="103">
        <f>SUM(C15:C19)</f>
        <v>99589115</v>
      </c>
      <c r="D14" s="103">
        <f t="shared" ref="D14:E14" si="2">SUM(D15:D19)</f>
        <v>59779691</v>
      </c>
      <c r="E14" s="103">
        <f t="shared" si="2"/>
        <v>39809424</v>
      </c>
      <c r="G14" s="67"/>
    </row>
    <row r="15" spans="1:13" x14ac:dyDescent="0.2">
      <c r="B15" s="109" t="s">
        <v>57</v>
      </c>
      <c r="C15" s="110">
        <v>7795722</v>
      </c>
      <c r="D15" s="111">
        <v>2450304</v>
      </c>
      <c r="E15" s="112">
        <v>5345418</v>
      </c>
      <c r="G15" s="67"/>
    </row>
    <row r="16" spans="1:13" x14ac:dyDescent="0.2">
      <c r="B16" s="109" t="s">
        <v>58</v>
      </c>
      <c r="C16" s="110">
        <v>31038969</v>
      </c>
      <c r="D16" s="111">
        <v>19089935</v>
      </c>
      <c r="E16" s="112">
        <v>11949034</v>
      </c>
      <c r="G16" s="67"/>
    </row>
    <row r="17" spans="2:7" x14ac:dyDescent="0.2">
      <c r="B17" s="109" t="s">
        <v>59</v>
      </c>
      <c r="C17" s="110">
        <v>55935178</v>
      </c>
      <c r="D17" s="111">
        <v>35940769</v>
      </c>
      <c r="E17" s="112">
        <v>19994409</v>
      </c>
      <c r="G17" s="67"/>
    </row>
    <row r="18" spans="2:7" x14ac:dyDescent="0.2">
      <c r="B18" s="109" t="s">
        <v>60</v>
      </c>
      <c r="C18" s="110">
        <v>2170197</v>
      </c>
      <c r="D18" s="111">
        <v>1831952</v>
      </c>
      <c r="E18" s="112">
        <v>338245</v>
      </c>
      <c r="G18" s="67"/>
    </row>
    <row r="19" spans="2:7" x14ac:dyDescent="0.2">
      <c r="B19" s="109" t="s">
        <v>61</v>
      </c>
      <c r="C19" s="110">
        <v>2649049</v>
      </c>
      <c r="D19" s="111">
        <v>466731</v>
      </c>
      <c r="E19" s="112">
        <v>2182318</v>
      </c>
      <c r="G19" s="67"/>
    </row>
    <row r="20" spans="2:7" x14ac:dyDescent="0.2">
      <c r="B20" s="108" t="s">
        <v>20</v>
      </c>
      <c r="C20" s="103">
        <f>SUM(C21:C23)</f>
        <v>251372120</v>
      </c>
      <c r="D20" s="103">
        <f t="shared" ref="D20:E20" si="3">SUM(D21:D23)</f>
        <v>119968936</v>
      </c>
      <c r="E20" s="103">
        <f t="shared" si="3"/>
        <v>131403184</v>
      </c>
      <c r="G20" s="67"/>
    </row>
    <row r="21" spans="2:7" x14ac:dyDescent="0.2">
      <c r="B21" s="109" t="s">
        <v>62</v>
      </c>
      <c r="C21" s="110">
        <v>112640712</v>
      </c>
      <c r="D21" s="111">
        <v>55958834</v>
      </c>
      <c r="E21" s="112">
        <v>56681878</v>
      </c>
      <c r="G21" s="67"/>
    </row>
    <row r="22" spans="2:7" x14ac:dyDescent="0.2">
      <c r="B22" s="109" t="s">
        <v>63</v>
      </c>
      <c r="C22" s="110">
        <v>60114688</v>
      </c>
      <c r="D22" s="111">
        <v>28564130</v>
      </c>
      <c r="E22" s="112">
        <v>31550558</v>
      </c>
      <c r="G22" s="67"/>
    </row>
    <row r="23" spans="2:7" x14ac:dyDescent="0.2">
      <c r="B23" s="109" t="s">
        <v>64</v>
      </c>
      <c r="C23" s="110">
        <v>78616720</v>
      </c>
      <c r="D23" s="111">
        <v>35445972</v>
      </c>
      <c r="E23" s="112">
        <v>43170748</v>
      </c>
      <c r="G23" s="67"/>
    </row>
    <row r="24" spans="2:7" x14ac:dyDescent="0.2">
      <c r="B24" s="108" t="s">
        <v>12</v>
      </c>
      <c r="C24" s="103">
        <f>SUM(C25:C29)</f>
        <v>129700638</v>
      </c>
      <c r="D24" s="103">
        <f t="shared" ref="D24:E24" si="4">SUM(D25:D29)</f>
        <v>38626522</v>
      </c>
      <c r="E24" s="103">
        <f t="shared" si="4"/>
        <v>91074116</v>
      </c>
      <c r="G24" s="67"/>
    </row>
    <row r="25" spans="2:7" x14ac:dyDescent="0.2">
      <c r="B25" s="109" t="s">
        <v>65</v>
      </c>
      <c r="C25" s="110">
        <v>12948599</v>
      </c>
      <c r="D25" s="111">
        <v>6532714</v>
      </c>
      <c r="E25" s="112">
        <v>6415885</v>
      </c>
      <c r="G25" s="67"/>
    </row>
    <row r="26" spans="2:7" x14ac:dyDescent="0.2">
      <c r="B26" s="109" t="s">
        <v>66</v>
      </c>
      <c r="C26" s="110">
        <v>30782806</v>
      </c>
      <c r="D26" s="111">
        <v>11163963</v>
      </c>
      <c r="E26" s="112">
        <v>19618843</v>
      </c>
      <c r="G26" s="67"/>
    </row>
    <row r="27" spans="2:7" x14ac:dyDescent="0.2">
      <c r="B27" s="109" t="s">
        <v>67</v>
      </c>
      <c r="C27" s="110">
        <v>11800858</v>
      </c>
      <c r="D27" s="111">
        <v>4572746</v>
      </c>
      <c r="E27" s="112">
        <v>7228112</v>
      </c>
      <c r="G27" s="67"/>
    </row>
    <row r="28" spans="2:7" x14ac:dyDescent="0.2">
      <c r="B28" s="113" t="s">
        <v>68</v>
      </c>
      <c r="C28" s="110">
        <v>62724969</v>
      </c>
      <c r="D28" s="111">
        <v>12413960</v>
      </c>
      <c r="E28" s="112">
        <v>50311009</v>
      </c>
      <c r="G28" s="67"/>
    </row>
    <row r="29" spans="2:7" x14ac:dyDescent="0.2">
      <c r="B29" s="109" t="s">
        <v>69</v>
      </c>
      <c r="C29" s="110">
        <v>11443406</v>
      </c>
      <c r="D29" s="111">
        <v>3943139</v>
      </c>
      <c r="E29" s="112">
        <v>7500267</v>
      </c>
      <c r="G29" s="67"/>
    </row>
    <row r="30" spans="2:7" x14ac:dyDescent="0.2">
      <c r="B30" s="108" t="s">
        <v>21</v>
      </c>
      <c r="C30" s="103">
        <f>C31</f>
        <v>35739195</v>
      </c>
      <c r="D30" s="103">
        <f>D31</f>
        <v>2715801</v>
      </c>
      <c r="E30" s="103">
        <f>E31</f>
        <v>33023394</v>
      </c>
      <c r="G30" s="67"/>
    </row>
    <row r="31" spans="2:7" x14ac:dyDescent="0.2">
      <c r="B31" s="109" t="s">
        <v>70</v>
      </c>
      <c r="C31" s="110">
        <v>35739195</v>
      </c>
      <c r="D31" s="111">
        <v>2715801</v>
      </c>
      <c r="E31" s="112">
        <v>33023394</v>
      </c>
      <c r="G31" s="67"/>
    </row>
    <row r="32" spans="2:7" x14ac:dyDescent="0.2">
      <c r="B32" s="108" t="s">
        <v>13</v>
      </c>
      <c r="C32" s="103">
        <f>SUM(C33:C34)</f>
        <v>64368242</v>
      </c>
      <c r="D32" s="103">
        <f t="shared" ref="D32:E32" si="5">SUM(D33:D34)</f>
        <v>46858033</v>
      </c>
      <c r="E32" s="103">
        <f t="shared" si="5"/>
        <v>17510209</v>
      </c>
      <c r="G32" s="67"/>
    </row>
    <row r="33" spans="2:7" x14ac:dyDescent="0.2">
      <c r="B33" s="109" t="s">
        <v>71</v>
      </c>
      <c r="C33" s="110">
        <v>9142322</v>
      </c>
      <c r="D33" s="111">
        <v>4813831</v>
      </c>
      <c r="E33" s="112">
        <v>4328491</v>
      </c>
      <c r="G33" s="67"/>
    </row>
    <row r="34" spans="2:7" ht="13.5" thickBot="1" x14ac:dyDescent="0.25">
      <c r="B34" s="114" t="s">
        <v>13</v>
      </c>
      <c r="C34" s="115">
        <v>55225920</v>
      </c>
      <c r="D34" s="116">
        <v>42044202</v>
      </c>
      <c r="E34" s="112">
        <v>13181718</v>
      </c>
      <c r="G34" s="67"/>
    </row>
    <row r="35" spans="2:7" x14ac:dyDescent="0.2">
      <c r="B35" s="117"/>
      <c r="C35" s="65"/>
      <c r="D35" s="65"/>
      <c r="E35" s="117"/>
    </row>
    <row r="36" spans="2:7" x14ac:dyDescent="0.2">
      <c r="B36" s="118" t="s">
        <v>36</v>
      </c>
      <c r="C36" s="119"/>
      <c r="D36" s="119"/>
      <c r="E36" s="119"/>
    </row>
    <row r="37" spans="2:7" x14ac:dyDescent="0.2">
      <c r="C37" s="45"/>
      <c r="D37" s="45"/>
      <c r="E37" s="45"/>
    </row>
    <row r="38" spans="2:7" x14ac:dyDescent="0.2">
      <c r="C38" s="94"/>
      <c r="D38" s="94"/>
      <c r="E38" s="94"/>
    </row>
    <row r="40" spans="2:7" x14ac:dyDescent="0.2">
      <c r="C40" s="12"/>
      <c r="D40" s="12"/>
      <c r="E40" s="12"/>
    </row>
  </sheetData>
  <pageMargins left="0.7" right="0.7" top="0.75" bottom="0.75" header="0.3" footer="0.3"/>
  <pageSetup paperSize="9" orientation="landscape" horizontalDpi="4294967292" verticalDpi="4294967292" r:id="rId1"/>
  <ignoredErrors>
    <ignoredError sqref="C7 C14 C24:E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55"/>
  <sheetViews>
    <sheetView workbookViewId="0">
      <selection activeCell="E31" sqref="E31"/>
    </sheetView>
  </sheetViews>
  <sheetFormatPr defaultColWidth="9.140625" defaultRowHeight="12.75" x14ac:dyDescent="0.2"/>
  <cols>
    <col min="1" max="1" width="3.140625" style="1" customWidth="1"/>
    <col min="2" max="2" width="38.140625" style="10" customWidth="1"/>
    <col min="3" max="3" width="19.140625" style="10" customWidth="1"/>
    <col min="4" max="4" width="16.85546875" style="10" customWidth="1"/>
    <col min="5" max="5" width="16.28515625" style="10" customWidth="1"/>
    <col min="6" max="6" width="26.140625" style="10" customWidth="1"/>
    <col min="7" max="7" width="19.42578125" style="10" customWidth="1"/>
    <col min="8" max="8" width="2.140625" style="1" customWidth="1"/>
    <col min="9" max="9" width="37.7109375" style="1" customWidth="1"/>
    <col min="10" max="10" width="17.140625" style="1" customWidth="1"/>
    <col min="11" max="11" width="10.7109375" style="1" customWidth="1"/>
    <col min="12" max="12" width="13" style="1" customWidth="1"/>
    <col min="13" max="13" width="10.5703125" style="1" customWidth="1"/>
    <col min="14" max="14" width="13.5703125" style="1" customWidth="1"/>
    <col min="15" max="15" width="21.42578125" style="1" customWidth="1"/>
    <col min="16" max="16" width="19.7109375" style="1" customWidth="1"/>
    <col min="17" max="16384" width="9.140625" style="1"/>
  </cols>
  <sheetData>
    <row r="1" spans="2:17" ht="15" customHeight="1" x14ac:dyDescent="0.2"/>
    <row r="2" spans="2:17" ht="19.5" customHeight="1" x14ac:dyDescent="0.2">
      <c r="B2" s="53" t="s">
        <v>90</v>
      </c>
      <c r="C2" s="49"/>
      <c r="D2" s="49"/>
      <c r="E2" s="49"/>
      <c r="F2" s="49"/>
      <c r="G2" s="49"/>
      <c r="I2" s="53" t="s">
        <v>86</v>
      </c>
      <c r="J2" s="49"/>
      <c r="K2" s="49"/>
      <c r="L2" s="49"/>
      <c r="M2" s="49"/>
      <c r="N2" s="49"/>
      <c r="O2" s="49"/>
      <c r="P2" s="49"/>
    </row>
    <row r="3" spans="2:17" ht="13.5" thickBot="1" x14ac:dyDescent="0.25">
      <c r="G3" s="35" t="s">
        <v>34</v>
      </c>
      <c r="J3" s="14"/>
      <c r="K3" s="14"/>
      <c r="L3" s="14"/>
      <c r="M3" s="14"/>
      <c r="N3" s="14"/>
      <c r="O3" s="14"/>
      <c r="P3" s="35" t="s">
        <v>34</v>
      </c>
    </row>
    <row r="4" spans="2:17" ht="33" customHeight="1" x14ac:dyDescent="0.2">
      <c r="B4" s="26" t="s">
        <v>22</v>
      </c>
      <c r="C4" s="27" t="s">
        <v>17</v>
      </c>
      <c r="D4" s="28" t="s">
        <v>30</v>
      </c>
      <c r="E4" s="28" t="s">
        <v>23</v>
      </c>
      <c r="F4" s="28" t="s">
        <v>24</v>
      </c>
      <c r="G4" s="29" t="s">
        <v>25</v>
      </c>
      <c r="I4" s="30" t="s">
        <v>32</v>
      </c>
      <c r="J4" s="24" t="s">
        <v>16</v>
      </c>
      <c r="K4" s="31" t="s">
        <v>26</v>
      </c>
      <c r="L4" s="32" t="s">
        <v>27</v>
      </c>
      <c r="M4" s="32" t="s">
        <v>35</v>
      </c>
      <c r="N4" s="31" t="s">
        <v>28</v>
      </c>
      <c r="O4" s="31" t="s">
        <v>76</v>
      </c>
      <c r="P4" s="33" t="s">
        <v>29</v>
      </c>
    </row>
    <row r="5" spans="2:17" s="11" customFormat="1" ht="13.5" thickBot="1" x14ac:dyDescent="0.25">
      <c r="B5" s="83" t="s">
        <v>15</v>
      </c>
      <c r="C5" s="84">
        <v>650326</v>
      </c>
      <c r="D5" s="84">
        <v>220422</v>
      </c>
      <c r="E5" s="84">
        <v>268628</v>
      </c>
      <c r="F5" s="84">
        <v>87794</v>
      </c>
      <c r="G5" s="84">
        <v>73482</v>
      </c>
      <c r="H5" s="9"/>
      <c r="I5" s="83" t="s">
        <v>15</v>
      </c>
      <c r="J5" s="84">
        <v>650326</v>
      </c>
      <c r="K5" s="84">
        <v>478743</v>
      </c>
      <c r="L5" s="84">
        <v>118586</v>
      </c>
      <c r="M5" s="84">
        <v>41081</v>
      </c>
      <c r="N5" s="84">
        <v>3031</v>
      </c>
      <c r="O5" s="84">
        <v>1721</v>
      </c>
      <c r="P5" s="84">
        <v>7164</v>
      </c>
    </row>
    <row r="6" spans="2:17" ht="12" customHeight="1" x14ac:dyDescent="0.2">
      <c r="B6" s="18"/>
      <c r="C6" s="36"/>
      <c r="D6" s="37"/>
      <c r="E6" s="37"/>
      <c r="F6" s="37"/>
      <c r="G6" s="38"/>
      <c r="I6" s="18"/>
      <c r="J6" s="39"/>
      <c r="K6" s="39"/>
      <c r="L6" s="39"/>
      <c r="M6" s="39"/>
      <c r="N6" s="39"/>
      <c r="O6" s="39"/>
      <c r="P6" s="41"/>
    </row>
    <row r="7" spans="2:17" s="11" customFormat="1" ht="24" x14ac:dyDescent="0.2">
      <c r="B7" s="85" t="s">
        <v>19</v>
      </c>
      <c r="C7" s="86">
        <f>C8+C9+C10</f>
        <v>302167</v>
      </c>
      <c r="D7" s="86">
        <f t="shared" ref="D7:G7" si="0">D8+D9+D10</f>
        <v>78667</v>
      </c>
      <c r="E7" s="86">
        <f t="shared" si="0"/>
        <v>100888</v>
      </c>
      <c r="F7" s="86">
        <f t="shared" si="0"/>
        <v>72412</v>
      </c>
      <c r="G7" s="86">
        <f t="shared" si="0"/>
        <v>50200</v>
      </c>
      <c r="H7" s="44"/>
      <c r="I7" s="88" t="s">
        <v>87</v>
      </c>
      <c r="J7" s="86">
        <f>J8+J9+J10</f>
        <v>302167</v>
      </c>
      <c r="K7" s="86">
        <f t="shared" ref="K7:P7" si="1">K8+K9+K10</f>
        <v>259694</v>
      </c>
      <c r="L7" s="86">
        <f t="shared" si="1"/>
        <v>35039</v>
      </c>
      <c r="M7" s="86">
        <f t="shared" si="1"/>
        <v>4997</v>
      </c>
      <c r="N7" s="86">
        <f t="shared" si="1"/>
        <v>1264</v>
      </c>
      <c r="O7" s="86">
        <f t="shared" si="1"/>
        <v>0</v>
      </c>
      <c r="P7" s="86">
        <f t="shared" si="1"/>
        <v>1173</v>
      </c>
    </row>
    <row r="8" spans="2:17" x14ac:dyDescent="0.2">
      <c r="B8" s="87" t="s">
        <v>14</v>
      </c>
      <c r="C8" s="73">
        <v>180219</v>
      </c>
      <c r="D8" s="73">
        <v>40974</v>
      </c>
      <c r="E8" s="73">
        <v>61582</v>
      </c>
      <c r="F8" s="73">
        <v>43104</v>
      </c>
      <c r="G8" s="73">
        <v>34559</v>
      </c>
      <c r="H8" s="12"/>
      <c r="I8" s="87" t="s">
        <v>14</v>
      </c>
      <c r="J8" s="73">
        <v>180219</v>
      </c>
      <c r="K8" s="73">
        <v>152196</v>
      </c>
      <c r="L8" s="73">
        <v>25810</v>
      </c>
      <c r="M8" s="73">
        <v>737</v>
      </c>
      <c r="N8" s="73">
        <v>790</v>
      </c>
      <c r="O8" s="73">
        <v>0</v>
      </c>
      <c r="P8" s="73">
        <v>686</v>
      </c>
    </row>
    <row r="9" spans="2:17" ht="13.5" customHeight="1" x14ac:dyDescent="0.2">
      <c r="B9" s="87" t="s">
        <v>43</v>
      </c>
      <c r="C9" s="73">
        <v>94469</v>
      </c>
      <c r="D9" s="73">
        <v>31088</v>
      </c>
      <c r="E9" s="73">
        <v>28307</v>
      </c>
      <c r="F9" s="73">
        <v>23291</v>
      </c>
      <c r="G9" s="73">
        <v>11783</v>
      </c>
      <c r="H9" s="12"/>
      <c r="I9" s="87" t="s">
        <v>43</v>
      </c>
      <c r="J9" s="73">
        <v>94469</v>
      </c>
      <c r="K9" s="73">
        <v>83438</v>
      </c>
      <c r="L9" s="73">
        <v>6533</v>
      </c>
      <c r="M9" s="73">
        <v>4024</v>
      </c>
      <c r="N9" s="73">
        <v>474</v>
      </c>
      <c r="O9" s="73">
        <v>0</v>
      </c>
      <c r="P9" s="73">
        <v>0</v>
      </c>
    </row>
    <row r="10" spans="2:17" x14ac:dyDescent="0.2">
      <c r="B10" s="87" t="s">
        <v>72</v>
      </c>
      <c r="C10" s="73">
        <v>27479</v>
      </c>
      <c r="D10" s="73">
        <v>6605</v>
      </c>
      <c r="E10" s="73">
        <v>10999</v>
      </c>
      <c r="F10" s="73">
        <v>6017</v>
      </c>
      <c r="G10" s="73">
        <v>3858</v>
      </c>
      <c r="H10" s="12"/>
      <c r="I10" s="87" t="s">
        <v>88</v>
      </c>
      <c r="J10" s="73">
        <v>27479</v>
      </c>
      <c r="K10" s="73">
        <v>24060</v>
      </c>
      <c r="L10" s="73">
        <v>2696</v>
      </c>
      <c r="M10" s="73">
        <v>236</v>
      </c>
      <c r="N10" s="73">
        <v>0</v>
      </c>
      <c r="O10" s="73">
        <v>0</v>
      </c>
      <c r="P10" s="73">
        <v>487</v>
      </c>
    </row>
    <row r="11" spans="2:17" s="11" customFormat="1" ht="24" x14ac:dyDescent="0.2">
      <c r="B11" s="85" t="s">
        <v>18</v>
      </c>
      <c r="C11" s="86">
        <f>C12+C13+C14+C15+C16+C17+C18+C19</f>
        <v>348159</v>
      </c>
      <c r="D11" s="86">
        <f t="shared" ref="D11:G11" si="2">D12+D13+D14+D15+D16+D17+D18+D19</f>
        <v>141755</v>
      </c>
      <c r="E11" s="86">
        <f t="shared" si="2"/>
        <v>167740</v>
      </c>
      <c r="F11" s="86">
        <f t="shared" si="2"/>
        <v>15382</v>
      </c>
      <c r="G11" s="86">
        <f t="shared" si="2"/>
        <v>23282</v>
      </c>
      <c r="H11" s="44"/>
      <c r="I11" s="89" t="s">
        <v>89</v>
      </c>
      <c r="J11" s="66">
        <f>J12+J13+J14+J15+J16+J17+J18+J19</f>
        <v>348159</v>
      </c>
      <c r="K11" s="66">
        <f t="shared" ref="K11:P11" si="3">K12+K13+K14+K15+K16+K17+K18+K19</f>
        <v>219049</v>
      </c>
      <c r="L11" s="66">
        <f t="shared" si="3"/>
        <v>83547</v>
      </c>
      <c r="M11" s="66">
        <f t="shared" si="3"/>
        <v>36084</v>
      </c>
      <c r="N11" s="66">
        <f t="shared" si="3"/>
        <v>1767</v>
      </c>
      <c r="O11" s="66">
        <f t="shared" si="3"/>
        <v>1721</v>
      </c>
      <c r="P11" s="66">
        <f t="shared" si="3"/>
        <v>5991</v>
      </c>
      <c r="Q11" s="44"/>
    </row>
    <row r="12" spans="2:17" x14ac:dyDescent="0.2">
      <c r="B12" s="87" t="s">
        <v>44</v>
      </c>
      <c r="C12" s="73">
        <v>225421</v>
      </c>
      <c r="D12" s="73">
        <v>114644</v>
      </c>
      <c r="E12" s="73">
        <v>91420</v>
      </c>
      <c r="F12" s="73">
        <v>3927</v>
      </c>
      <c r="G12" s="73">
        <v>15430</v>
      </c>
      <c r="H12" s="12"/>
      <c r="I12" s="87" t="s">
        <v>44</v>
      </c>
      <c r="J12" s="73">
        <v>225421</v>
      </c>
      <c r="K12" s="73">
        <v>161087</v>
      </c>
      <c r="L12" s="73">
        <v>31781</v>
      </c>
      <c r="M12" s="73">
        <v>28359</v>
      </c>
      <c r="N12" s="73">
        <v>554</v>
      </c>
      <c r="O12" s="73">
        <v>425</v>
      </c>
      <c r="P12" s="73">
        <v>3215</v>
      </c>
    </row>
    <row r="13" spans="2:17" x14ac:dyDescent="0.2">
      <c r="B13" s="87" t="s">
        <v>3</v>
      </c>
      <c r="C13" s="73">
        <v>4442</v>
      </c>
      <c r="D13" s="73">
        <v>557</v>
      </c>
      <c r="E13" s="73">
        <v>3259</v>
      </c>
      <c r="F13" s="73">
        <v>84</v>
      </c>
      <c r="G13" s="73">
        <v>542</v>
      </c>
      <c r="H13" s="12"/>
      <c r="I13" s="87" t="s">
        <v>3</v>
      </c>
      <c r="J13" s="73">
        <v>4442</v>
      </c>
      <c r="K13" s="73">
        <v>1299</v>
      </c>
      <c r="L13" s="73">
        <v>2505</v>
      </c>
      <c r="M13" s="73">
        <v>638</v>
      </c>
      <c r="N13" s="73">
        <v>0</v>
      </c>
      <c r="O13" s="73">
        <v>0</v>
      </c>
      <c r="P13" s="73">
        <v>0</v>
      </c>
    </row>
    <row r="14" spans="2:17" x14ac:dyDescent="0.2">
      <c r="B14" s="87" t="s">
        <v>45</v>
      </c>
      <c r="C14" s="73">
        <v>28165</v>
      </c>
      <c r="D14" s="73">
        <v>3916</v>
      </c>
      <c r="E14" s="73">
        <v>18578</v>
      </c>
      <c r="F14" s="73">
        <v>3605</v>
      </c>
      <c r="G14" s="73">
        <v>2066</v>
      </c>
      <c r="H14" s="11"/>
      <c r="I14" s="87" t="s">
        <v>45</v>
      </c>
      <c r="J14" s="73">
        <v>28165</v>
      </c>
      <c r="K14" s="73">
        <v>15170</v>
      </c>
      <c r="L14" s="73">
        <v>10458</v>
      </c>
      <c r="M14" s="73">
        <v>2075</v>
      </c>
      <c r="N14" s="73">
        <v>68</v>
      </c>
      <c r="O14" s="73">
        <v>0</v>
      </c>
      <c r="P14" s="73">
        <v>394</v>
      </c>
    </row>
    <row r="15" spans="2:17" x14ac:dyDescent="0.2">
      <c r="B15" s="87" t="s">
        <v>73</v>
      </c>
      <c r="C15" s="73">
        <v>38446</v>
      </c>
      <c r="D15" s="73">
        <v>9430</v>
      </c>
      <c r="E15" s="73">
        <v>23935</v>
      </c>
      <c r="F15" s="73">
        <v>1938</v>
      </c>
      <c r="G15" s="73">
        <v>3143</v>
      </c>
      <c r="H15" s="12"/>
      <c r="I15" s="87" t="s">
        <v>73</v>
      </c>
      <c r="J15" s="73">
        <v>38446</v>
      </c>
      <c r="K15" s="73">
        <v>25701</v>
      </c>
      <c r="L15" s="73">
        <v>12645</v>
      </c>
      <c r="M15" s="73">
        <v>100</v>
      </c>
      <c r="N15" s="73">
        <v>0</v>
      </c>
      <c r="O15" s="73">
        <v>0</v>
      </c>
      <c r="P15" s="73">
        <v>0</v>
      </c>
    </row>
    <row r="16" spans="2:17" x14ac:dyDescent="0.2">
      <c r="B16" s="87" t="s">
        <v>46</v>
      </c>
      <c r="C16" s="73">
        <v>6390</v>
      </c>
      <c r="D16" s="73">
        <v>2688</v>
      </c>
      <c r="E16" s="73">
        <v>2408</v>
      </c>
      <c r="F16" s="73">
        <v>1027</v>
      </c>
      <c r="G16" s="73">
        <v>267</v>
      </c>
      <c r="H16" s="12"/>
      <c r="I16" s="87" t="s">
        <v>46</v>
      </c>
      <c r="J16" s="73">
        <v>6390</v>
      </c>
      <c r="K16" s="73">
        <v>4635</v>
      </c>
      <c r="L16" s="73">
        <v>1755</v>
      </c>
      <c r="M16" s="73">
        <v>0</v>
      </c>
      <c r="N16" s="73">
        <v>0</v>
      </c>
      <c r="O16" s="73">
        <v>0</v>
      </c>
      <c r="P16" s="73">
        <v>0</v>
      </c>
    </row>
    <row r="17" spans="2:16" x14ac:dyDescent="0.2">
      <c r="B17" s="87" t="s">
        <v>47</v>
      </c>
      <c r="C17" s="73">
        <v>4125</v>
      </c>
      <c r="D17" s="73">
        <v>226</v>
      </c>
      <c r="E17" s="73">
        <v>1105</v>
      </c>
      <c r="F17" s="73">
        <v>2282</v>
      </c>
      <c r="G17" s="73">
        <v>512</v>
      </c>
      <c r="H17" s="12"/>
      <c r="I17" s="87" t="s">
        <v>47</v>
      </c>
      <c r="J17" s="73">
        <v>4125</v>
      </c>
      <c r="K17" s="73">
        <v>3165</v>
      </c>
      <c r="L17" s="73">
        <v>294</v>
      </c>
      <c r="M17" s="73">
        <v>497</v>
      </c>
      <c r="N17" s="73">
        <v>169</v>
      </c>
      <c r="O17" s="73">
        <v>0</v>
      </c>
      <c r="P17" s="73">
        <v>0</v>
      </c>
    </row>
    <row r="18" spans="2:16" x14ac:dyDescent="0.2">
      <c r="B18" s="87" t="s">
        <v>48</v>
      </c>
      <c r="C18" s="73">
        <v>38089</v>
      </c>
      <c r="D18" s="73">
        <v>7981</v>
      </c>
      <c r="E18" s="73">
        <v>26837</v>
      </c>
      <c r="F18" s="73">
        <v>2519</v>
      </c>
      <c r="G18" s="73">
        <v>752</v>
      </c>
      <c r="H18" s="12"/>
      <c r="I18" s="87" t="s">
        <v>48</v>
      </c>
      <c r="J18" s="73">
        <v>38089</v>
      </c>
      <c r="K18" s="73">
        <v>6777</v>
      </c>
      <c r="L18" s="73">
        <v>24109</v>
      </c>
      <c r="M18" s="73">
        <v>4415</v>
      </c>
      <c r="N18" s="73">
        <v>406</v>
      </c>
      <c r="O18" s="73">
        <v>0</v>
      </c>
      <c r="P18" s="73">
        <v>2382</v>
      </c>
    </row>
    <row r="19" spans="2:16" x14ac:dyDescent="0.2">
      <c r="B19" s="87" t="s">
        <v>49</v>
      </c>
      <c r="C19" s="73">
        <v>3081</v>
      </c>
      <c r="D19" s="73">
        <v>2313</v>
      </c>
      <c r="E19" s="73">
        <v>198</v>
      </c>
      <c r="F19" s="73">
        <v>0</v>
      </c>
      <c r="G19" s="73">
        <v>570</v>
      </c>
      <c r="H19" s="12"/>
      <c r="I19" s="87" t="s">
        <v>49</v>
      </c>
      <c r="J19" s="73">
        <v>3081</v>
      </c>
      <c r="K19" s="73">
        <v>1215</v>
      </c>
      <c r="L19" s="73">
        <v>0</v>
      </c>
      <c r="M19" s="73">
        <v>0</v>
      </c>
      <c r="N19" s="73">
        <v>570</v>
      </c>
      <c r="O19" s="73">
        <v>1296</v>
      </c>
      <c r="P19" s="73">
        <v>0</v>
      </c>
    </row>
    <row r="21" spans="2:16" ht="15.75" x14ac:dyDescent="0.2">
      <c r="B21" s="50" t="s">
        <v>91</v>
      </c>
      <c r="C21" s="50"/>
      <c r="D21" s="50"/>
      <c r="E21" s="50"/>
      <c r="F21" s="50"/>
      <c r="G21" s="52"/>
      <c r="I21" s="50" t="s">
        <v>92</v>
      </c>
      <c r="J21" s="50"/>
      <c r="K21" s="50"/>
      <c r="L21" s="50"/>
      <c r="M21" s="50"/>
      <c r="N21" s="51"/>
      <c r="O21" s="51"/>
      <c r="P21" s="51"/>
    </row>
    <row r="23" spans="2:16" ht="13.5" thickBot="1" x14ac:dyDescent="0.25">
      <c r="F23" s="34" t="s">
        <v>33</v>
      </c>
      <c r="M23" s="75"/>
      <c r="O23" s="34" t="s">
        <v>33</v>
      </c>
    </row>
    <row r="24" spans="2:16" ht="26.25" thickBot="1" x14ac:dyDescent="0.25">
      <c r="B24" s="5"/>
      <c r="C24" s="16" t="s">
        <v>23</v>
      </c>
      <c r="D24" s="15" t="s">
        <v>30</v>
      </c>
      <c r="E24" s="15" t="s">
        <v>24</v>
      </c>
      <c r="F24" s="16" t="s">
        <v>37</v>
      </c>
      <c r="G24" s="1"/>
      <c r="I24" s="42"/>
      <c r="J24" s="76" t="s">
        <v>26</v>
      </c>
      <c r="K24" s="16" t="s">
        <v>74</v>
      </c>
      <c r="L24" s="59" t="s">
        <v>84</v>
      </c>
      <c r="M24" s="79" t="s">
        <v>29</v>
      </c>
      <c r="N24" s="64" t="s">
        <v>28</v>
      </c>
      <c r="O24" s="90" t="s">
        <v>76</v>
      </c>
    </row>
    <row r="25" spans="2:16" ht="13.5" thickBot="1" x14ac:dyDescent="0.25">
      <c r="B25" s="21" t="s">
        <v>83</v>
      </c>
      <c r="C25" s="78">
        <f>E5/C5*100</f>
        <v>41.30666773279863</v>
      </c>
      <c r="D25" s="77">
        <f>D5/C5*100</f>
        <v>33.894077739472209</v>
      </c>
      <c r="E25" s="77">
        <f>F5/C5*100</f>
        <v>13.499998462309673</v>
      </c>
      <c r="F25" s="78">
        <f>G5/C5*100</f>
        <v>11.299256065419497</v>
      </c>
      <c r="G25" s="55"/>
      <c r="I25" s="23" t="s">
        <v>83</v>
      </c>
      <c r="J25" s="80">
        <f>K5/J5*100</f>
        <v>73.615848051592579</v>
      </c>
      <c r="K25" s="78">
        <f>L5/J5*100</f>
        <v>18.234854519118105</v>
      </c>
      <c r="L25" s="81">
        <f>M5/J5*100</f>
        <v>6.3169856348969597</v>
      </c>
      <c r="M25" s="78">
        <f>P5/J5*100</f>
        <v>1.1016013507071838</v>
      </c>
      <c r="N25" s="82">
        <f>N5/J5*100</f>
        <v>0.46607393830171334</v>
      </c>
      <c r="O25" s="82">
        <f>O5/J5*100</f>
        <v>0.26463650538345385</v>
      </c>
      <c r="P25" s="55"/>
    </row>
    <row r="26" spans="2:16" ht="13.5" thickBot="1" x14ac:dyDescent="0.25">
      <c r="B26" s="21" t="s">
        <v>7</v>
      </c>
      <c r="C26" s="6">
        <f>E7/C7*100</f>
        <v>33.388159527678404</v>
      </c>
      <c r="D26" s="6">
        <f>D7/C7*100</f>
        <v>26.034279057607218</v>
      </c>
      <c r="E26" s="6">
        <f>F7/C7*100</f>
        <v>23.964231699689247</v>
      </c>
      <c r="F26" s="6">
        <f>G7/C7*100</f>
        <v>16.613329715025134</v>
      </c>
      <c r="G26" s="55"/>
      <c r="I26" s="23" t="s">
        <v>7</v>
      </c>
      <c r="J26" s="4">
        <f>K7/J7*100</f>
        <v>85.943865478361303</v>
      </c>
      <c r="K26" s="6">
        <f>L7/J7*100</f>
        <v>11.59590557539374</v>
      </c>
      <c r="L26" s="58">
        <f>M7/J7*100</f>
        <v>1.6537212865733186</v>
      </c>
      <c r="M26" s="62">
        <f>P7/J7*100</f>
        <v>0.38819593138893393</v>
      </c>
      <c r="N26" s="63">
        <f>N7/J7*100</f>
        <v>0.41831172828270458</v>
      </c>
      <c r="O26" s="74"/>
      <c r="P26" s="55"/>
    </row>
    <row r="27" spans="2:16" ht="13.5" thickBot="1" x14ac:dyDescent="0.25">
      <c r="B27" s="22" t="s">
        <v>8</v>
      </c>
      <c r="C27" s="7">
        <f>E11/C11*100</f>
        <v>48.179136543935385</v>
      </c>
      <c r="D27" s="7">
        <f>D11/C11*100</f>
        <v>40.715592588443783</v>
      </c>
      <c r="E27" s="7">
        <f>F11/C11*100</f>
        <v>4.4180963295505791</v>
      </c>
      <c r="F27" s="7">
        <f>G11/C11*100</f>
        <v>6.6871745380702494</v>
      </c>
      <c r="G27" s="55"/>
      <c r="I27" s="43" t="s">
        <v>8</v>
      </c>
      <c r="J27" s="3">
        <f>K11/J11*100</f>
        <v>62.91636867063611</v>
      </c>
      <c r="K27" s="7">
        <f>L11/J11*100</f>
        <v>23.996794567999107</v>
      </c>
      <c r="L27" s="57">
        <f>M11/J11*100</f>
        <v>10.36423013623086</v>
      </c>
      <c r="M27" s="63">
        <f>P11/J11*100</f>
        <v>1.7207655123090311</v>
      </c>
      <c r="N27" s="63">
        <f>N11/J11*100</f>
        <v>0.50752673347522259</v>
      </c>
      <c r="O27" s="63">
        <f>O11/J11*100</f>
        <v>0.49431437934966493</v>
      </c>
      <c r="P27" s="55"/>
    </row>
    <row r="28" spans="2:16" x14ac:dyDescent="0.2">
      <c r="C28" s="56"/>
      <c r="D28" s="56"/>
      <c r="E28" s="56"/>
      <c r="F28" s="56"/>
      <c r="J28" s="55"/>
      <c r="K28" s="55"/>
      <c r="L28" s="55"/>
      <c r="M28" s="55"/>
      <c r="N28" s="54"/>
      <c r="O28" s="12"/>
      <c r="P28" s="12"/>
    </row>
    <row r="29" spans="2:16" x14ac:dyDescent="0.2">
      <c r="J29" s="12"/>
      <c r="K29" s="12"/>
      <c r="L29" s="12"/>
      <c r="M29" s="12"/>
      <c r="N29" s="12"/>
      <c r="O29" s="12"/>
      <c r="P29" s="12"/>
    </row>
    <row r="30" spans="2:16" x14ac:dyDescent="0.2">
      <c r="E30" s="10">
        <f>C7/C5</f>
        <v>0.46463927322604354</v>
      </c>
      <c r="J30" s="12"/>
      <c r="K30" s="12"/>
      <c r="L30" s="12"/>
      <c r="M30" s="12"/>
      <c r="N30" s="12"/>
      <c r="O30" s="12"/>
      <c r="P30" s="12"/>
    </row>
    <row r="31" spans="2:16" x14ac:dyDescent="0.2">
      <c r="J31" s="12"/>
      <c r="K31" s="12"/>
      <c r="L31" s="12"/>
      <c r="M31" s="12"/>
      <c r="N31" s="12"/>
      <c r="O31" s="12"/>
      <c r="P31" s="12"/>
    </row>
    <row r="55" spans="2:14" s="11" customFormat="1" x14ac:dyDescent="0.2">
      <c r="B55" s="11" t="s">
        <v>40</v>
      </c>
      <c r="C55" s="46"/>
      <c r="D55" s="46"/>
      <c r="E55" s="46"/>
      <c r="F55" s="46"/>
      <c r="G55" s="46"/>
      <c r="I55" s="11" t="s">
        <v>75</v>
      </c>
      <c r="J55" s="1"/>
      <c r="K55" s="1"/>
      <c r="L55" s="1"/>
      <c r="M55" s="1"/>
      <c r="N55" s="1"/>
    </row>
  </sheetData>
  <pageMargins left="0.7" right="0.7" top="0.75" bottom="0.75" header="0.3" footer="0.3"/>
  <pageSetup paperSize="9" orientation="landscape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I41"/>
  <sheetViews>
    <sheetView workbookViewId="0">
      <selection activeCell="K14" sqref="K14"/>
    </sheetView>
  </sheetViews>
  <sheetFormatPr defaultRowHeight="12.75" x14ac:dyDescent="0.2"/>
  <cols>
    <col min="2" max="2" width="24.7109375" customWidth="1"/>
    <col min="3" max="3" width="11.140625" customWidth="1"/>
    <col min="4" max="4" width="15.140625" customWidth="1"/>
    <col min="5" max="5" width="23.42578125" customWidth="1"/>
    <col min="6" max="6" width="13.42578125" customWidth="1"/>
    <col min="7" max="7" width="16.42578125" customWidth="1"/>
    <col min="8" max="8" width="12.42578125" customWidth="1"/>
    <col min="9" max="9" width="11.85546875" customWidth="1"/>
  </cols>
  <sheetData>
    <row r="3" spans="2:5" ht="36.75" customHeight="1" x14ac:dyDescent="0.2">
      <c r="B3" s="130" t="s">
        <v>95</v>
      </c>
      <c r="C3" s="130"/>
      <c r="D3" s="130"/>
      <c r="E3" s="130"/>
    </row>
    <row r="4" spans="2:5" x14ac:dyDescent="0.2">
      <c r="B4" s="47"/>
      <c r="C4" s="47"/>
      <c r="D4" s="47"/>
      <c r="E4" s="92" t="s">
        <v>34</v>
      </c>
    </row>
    <row r="5" spans="2:5" ht="12.75" customHeight="1" x14ac:dyDescent="0.2">
      <c r="B5" s="128" t="s">
        <v>77</v>
      </c>
      <c r="C5" s="130" t="s">
        <v>41</v>
      </c>
      <c r="D5" s="132" t="s">
        <v>94</v>
      </c>
      <c r="E5" s="132"/>
    </row>
    <row r="6" spans="2:5" x14ac:dyDescent="0.2">
      <c r="B6" s="128"/>
      <c r="C6" s="129"/>
      <c r="D6" s="133" t="s">
        <v>79</v>
      </c>
      <c r="E6" s="133"/>
    </row>
    <row r="7" spans="2:5" x14ac:dyDescent="0.2">
      <c r="B7" s="128"/>
      <c r="C7" s="129"/>
      <c r="D7" s="131" t="s">
        <v>14</v>
      </c>
      <c r="E7" s="131" t="s">
        <v>80</v>
      </c>
    </row>
    <row r="8" spans="2:5" x14ac:dyDescent="0.2">
      <c r="B8" s="128"/>
      <c r="C8" s="129"/>
      <c r="D8" s="131"/>
      <c r="E8" s="131"/>
    </row>
    <row r="9" spans="2:5" x14ac:dyDescent="0.2">
      <c r="B9" s="71" t="s">
        <v>15</v>
      </c>
      <c r="C9" s="91">
        <v>1521929</v>
      </c>
      <c r="D9" s="91">
        <v>762760</v>
      </c>
      <c r="E9" s="91">
        <v>759169</v>
      </c>
    </row>
    <row r="13" spans="2:5" ht="27.75" customHeight="1" x14ac:dyDescent="0.2">
      <c r="B13" s="125" t="s">
        <v>96</v>
      </c>
      <c r="C13" s="126"/>
      <c r="D13" s="126"/>
      <c r="E13" s="127"/>
    </row>
    <row r="14" spans="2:5" x14ac:dyDescent="0.2">
      <c r="B14" s="73"/>
      <c r="C14" s="73"/>
      <c r="D14" s="73"/>
      <c r="E14" s="70" t="s">
        <v>31</v>
      </c>
    </row>
    <row r="15" spans="2:5" ht="12.75" customHeight="1" x14ac:dyDescent="0.2">
      <c r="B15" s="128" t="s">
        <v>77</v>
      </c>
      <c r="C15" s="130" t="s">
        <v>81</v>
      </c>
      <c r="D15" s="132" t="s">
        <v>94</v>
      </c>
      <c r="E15" s="132"/>
    </row>
    <row r="16" spans="2:5" x14ac:dyDescent="0.2">
      <c r="B16" s="128"/>
      <c r="C16" s="130"/>
      <c r="D16" s="133" t="s">
        <v>82</v>
      </c>
      <c r="E16" s="133"/>
    </row>
    <row r="17" spans="2:7" x14ac:dyDescent="0.2">
      <c r="B17" s="128"/>
      <c r="C17" s="130"/>
      <c r="D17" s="131" t="s">
        <v>14</v>
      </c>
      <c r="E17" s="131" t="s">
        <v>80</v>
      </c>
    </row>
    <row r="18" spans="2:7" x14ac:dyDescent="0.2">
      <c r="B18" s="128"/>
      <c r="C18" s="130"/>
      <c r="D18" s="131"/>
      <c r="E18" s="131"/>
    </row>
    <row r="19" spans="2:7" x14ac:dyDescent="0.2">
      <c r="B19" s="71" t="s">
        <v>15</v>
      </c>
      <c r="C19" s="91">
        <v>3924406837</v>
      </c>
      <c r="D19" s="91">
        <v>2162256505</v>
      </c>
      <c r="E19" s="91">
        <v>1762150332</v>
      </c>
    </row>
    <row r="23" spans="2:7" ht="41.25" customHeight="1" x14ac:dyDescent="0.2">
      <c r="B23" s="125" t="s">
        <v>101</v>
      </c>
      <c r="C23" s="126"/>
      <c r="D23" s="126"/>
      <c r="E23" s="126"/>
      <c r="F23" s="126"/>
      <c r="G23" s="127"/>
    </row>
    <row r="24" spans="2:7" x14ac:dyDescent="0.2">
      <c r="B24" s="47"/>
      <c r="C24" s="47"/>
      <c r="D24" s="47"/>
      <c r="E24" s="47"/>
      <c r="F24" s="47"/>
      <c r="G24" s="70" t="s">
        <v>34</v>
      </c>
    </row>
    <row r="25" spans="2:7" ht="21.75" customHeight="1" x14ac:dyDescent="0.2">
      <c r="B25" s="128" t="s">
        <v>102</v>
      </c>
      <c r="C25" s="130" t="s">
        <v>41</v>
      </c>
      <c r="D25" s="128" t="s">
        <v>94</v>
      </c>
      <c r="E25" s="129"/>
      <c r="F25" s="129"/>
      <c r="G25" s="129"/>
    </row>
    <row r="26" spans="2:7" ht="26.25" customHeight="1" x14ac:dyDescent="0.2">
      <c r="B26" s="129"/>
      <c r="C26" s="129"/>
      <c r="D26" s="130" t="s">
        <v>103</v>
      </c>
      <c r="E26" s="129"/>
      <c r="F26" s="129"/>
      <c r="G26" s="129"/>
    </row>
    <row r="27" spans="2:7" ht="12.75" customHeight="1" x14ac:dyDescent="0.2">
      <c r="B27" s="129"/>
      <c r="C27" s="129"/>
      <c r="D27" s="131" t="s">
        <v>30</v>
      </c>
      <c r="E27" s="130" t="s">
        <v>23</v>
      </c>
      <c r="F27" s="130" t="s">
        <v>42</v>
      </c>
      <c r="G27" s="130" t="s">
        <v>104</v>
      </c>
    </row>
    <row r="28" spans="2:7" ht="39.75" customHeight="1" x14ac:dyDescent="0.2">
      <c r="B28" s="129"/>
      <c r="C28" s="129"/>
      <c r="D28" s="129"/>
      <c r="E28" s="129"/>
      <c r="F28" s="129"/>
      <c r="G28" s="129"/>
    </row>
    <row r="29" spans="2:7" x14ac:dyDescent="0.2">
      <c r="B29" s="71" t="s">
        <v>15</v>
      </c>
      <c r="C29" s="91">
        <v>1521929</v>
      </c>
      <c r="D29" s="91">
        <v>582856</v>
      </c>
      <c r="E29" s="91">
        <v>598824</v>
      </c>
      <c r="F29" s="91">
        <v>199260</v>
      </c>
      <c r="G29" s="91">
        <v>140989</v>
      </c>
    </row>
    <row r="31" spans="2:7" x14ac:dyDescent="0.2">
      <c r="D31" s="2"/>
      <c r="E31" s="2"/>
      <c r="F31" s="2"/>
      <c r="G31" s="2"/>
    </row>
    <row r="33" spans="2:9" ht="28.5" customHeight="1" x14ac:dyDescent="0.2">
      <c r="B33" s="125" t="s">
        <v>97</v>
      </c>
      <c r="C33" s="126"/>
      <c r="D33" s="126"/>
      <c r="E33" s="126"/>
      <c r="F33" s="126"/>
      <c r="G33" s="126"/>
      <c r="H33" s="126"/>
      <c r="I33" s="127"/>
    </row>
    <row r="34" spans="2:9" x14ac:dyDescent="0.2">
      <c r="B34" s="72"/>
      <c r="C34" s="72"/>
      <c r="D34" s="72"/>
      <c r="E34" s="72"/>
      <c r="F34" s="72"/>
      <c r="G34" s="72"/>
      <c r="H34" s="72"/>
      <c r="I34" s="93" t="s">
        <v>34</v>
      </c>
    </row>
    <row r="35" spans="2:9" ht="13.5" customHeight="1" x14ac:dyDescent="0.2">
      <c r="B35" s="130" t="s">
        <v>98</v>
      </c>
      <c r="C35" s="130" t="s">
        <v>41</v>
      </c>
      <c r="D35" s="128" t="s">
        <v>94</v>
      </c>
      <c r="E35" s="128"/>
      <c r="F35" s="128"/>
      <c r="G35" s="128"/>
      <c r="H35" s="128"/>
      <c r="I35" s="128"/>
    </row>
    <row r="36" spans="2:9" ht="30" customHeight="1" x14ac:dyDescent="0.2">
      <c r="B36" s="129"/>
      <c r="C36" s="129"/>
      <c r="D36" s="128" t="s">
        <v>99</v>
      </c>
      <c r="E36" s="128"/>
      <c r="F36" s="128"/>
      <c r="G36" s="128"/>
      <c r="H36" s="128"/>
      <c r="I36" s="128"/>
    </row>
    <row r="37" spans="2:9" ht="12.75" customHeight="1" x14ac:dyDescent="0.2">
      <c r="B37" s="129"/>
      <c r="C37" s="129"/>
      <c r="D37" s="131" t="s">
        <v>26</v>
      </c>
      <c r="E37" s="130" t="s">
        <v>50</v>
      </c>
      <c r="F37" s="130" t="s">
        <v>51</v>
      </c>
      <c r="G37" s="130" t="s">
        <v>28</v>
      </c>
      <c r="H37" s="130" t="s">
        <v>100</v>
      </c>
      <c r="I37" s="130" t="s">
        <v>78</v>
      </c>
    </row>
    <row r="38" spans="2:9" ht="35.25" customHeight="1" x14ac:dyDescent="0.2">
      <c r="B38" s="129"/>
      <c r="C38" s="129"/>
      <c r="D38" s="129"/>
      <c r="E38" s="129"/>
      <c r="F38" s="129"/>
      <c r="G38" s="129"/>
      <c r="H38" s="130"/>
      <c r="I38" s="130"/>
    </row>
    <row r="39" spans="2:9" x14ac:dyDescent="0.2">
      <c r="B39" s="71" t="s">
        <v>15</v>
      </c>
      <c r="C39" s="91">
        <v>1521929</v>
      </c>
      <c r="D39" s="91">
        <v>1140164</v>
      </c>
      <c r="E39" s="91">
        <v>262960</v>
      </c>
      <c r="F39" s="91">
        <v>86084</v>
      </c>
      <c r="G39" s="91">
        <v>6077</v>
      </c>
      <c r="H39" s="91">
        <v>13209</v>
      </c>
      <c r="I39" s="91">
        <v>13435</v>
      </c>
    </row>
    <row r="41" spans="2:9" x14ac:dyDescent="0.2">
      <c r="D41" s="2"/>
      <c r="E41" s="2"/>
      <c r="F41" s="2"/>
      <c r="G41" s="2"/>
      <c r="H41" s="2"/>
      <c r="I41" s="2"/>
    </row>
  </sheetData>
  <mergeCells count="34">
    <mergeCell ref="B13:E13"/>
    <mergeCell ref="B15:B18"/>
    <mergeCell ref="C15:C18"/>
    <mergeCell ref="D15:E15"/>
    <mergeCell ref="D16:E16"/>
    <mergeCell ref="D17:D18"/>
    <mergeCell ref="E17:E18"/>
    <mergeCell ref="B3:E3"/>
    <mergeCell ref="B5:B8"/>
    <mergeCell ref="C5:C8"/>
    <mergeCell ref="D5:E5"/>
    <mergeCell ref="D6:E6"/>
    <mergeCell ref="D7:D8"/>
    <mergeCell ref="E7:E8"/>
    <mergeCell ref="B33:I33"/>
    <mergeCell ref="B35:B38"/>
    <mergeCell ref="C35:C38"/>
    <mergeCell ref="D36:I36"/>
    <mergeCell ref="D37:D38"/>
    <mergeCell ref="E37:E38"/>
    <mergeCell ref="F37:F38"/>
    <mergeCell ref="G37:G38"/>
    <mergeCell ref="H37:H38"/>
    <mergeCell ref="I37:I38"/>
    <mergeCell ref="D35:I35"/>
    <mergeCell ref="B23:G23"/>
    <mergeCell ref="B25:B28"/>
    <mergeCell ref="C25:C28"/>
    <mergeCell ref="D25:G25"/>
    <mergeCell ref="D26:G26"/>
    <mergeCell ref="D27:D28"/>
    <mergeCell ref="E27:E28"/>
    <mergeCell ref="F27:F28"/>
    <mergeCell ref="G27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Grafic 1 si 2 Trim. III_2023</vt:lpstr>
      <vt:lpstr>Cheltuieli_Trim.III_2023</vt:lpstr>
      <vt:lpstr>Grafic 3 si 4_Trim III_2023</vt:lpstr>
      <vt:lpstr>1.I-30.IX.2023</vt:lpstr>
    </vt:vector>
  </TitlesOfParts>
  <Company>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Ionica.Cheran</dc:creator>
  <cp:lastModifiedBy>Nina Alexevici</cp:lastModifiedBy>
  <cp:lastPrinted>2022-06-09T12:11:13Z</cp:lastPrinted>
  <dcterms:created xsi:type="dcterms:W3CDTF">2016-12-08T08:00:47Z</dcterms:created>
  <dcterms:modified xsi:type="dcterms:W3CDTF">2023-12-14T09:58:49Z</dcterms:modified>
</cp:coreProperties>
</file>