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D:\DOCUMENTE CRINA\02.COMUNICATE DE PRESA SI PUBLICATII\02.a.ACNER (Străini)-STEFAN\05.ACNER PERIOADA IAN - SEPTEMBRIE 2021-CP\"/>
    </mc:Choice>
  </mc:AlternateContent>
  <xr:revisionPtr revIDLastSave="0" documentId="13_ncr:1_{47A5C3E0-4C9B-4BF3-B62D-57A9C3B5E5DF}" xr6:coauthVersionLast="36" xr6:coauthVersionMax="36" xr10:uidLastSave="{00000000-0000-0000-0000-000000000000}"/>
  <bookViews>
    <workbookView xWindow="32760" yWindow="32760" windowWidth="20760" windowHeight="11340" firstSheet="3" activeTab="5" xr2:uid="{00000000-000D-0000-FFFF-FFFF00000000}"/>
  </bookViews>
  <sheets>
    <sheet name="Grafic 1 Trim. III_2021" sheetId="1" r:id="rId1"/>
    <sheet name="Grafic 1_1.I-30.IX.2021" sheetId="6" r:id="rId2"/>
    <sheet name="Grafic 2 Trim. III_2021" sheetId="2" r:id="rId3"/>
    <sheet name="Grafic 2_1.I-30.IX.2021" sheetId="7" r:id="rId4"/>
    <sheet name="Cheltuieli trim. III" sheetId="3" r:id="rId5"/>
    <sheet name="Cheltuieli_1.I-30.IX.2021" sheetId="8" r:id="rId6"/>
    <sheet name="Sosiri_org_trim III" sheetId="4" r:id="rId7"/>
    <sheet name="Sosiri_org_1.I-30.IX.2021 " sheetId="9" r:id="rId8"/>
    <sheet name="Sosiri_trans._trim III" sheetId="5" r:id="rId9"/>
    <sheet name="Sosiri_trans._1.I-30.IX.2021" sheetId="10" r:id="rId10"/>
  </sheets>
  <calcPr calcId="191029"/>
</workbook>
</file>

<file path=xl/calcChain.xml><?xml version="1.0" encoding="utf-8"?>
<calcChain xmlns="http://schemas.openxmlformats.org/spreadsheetml/2006/main">
  <c r="D32" i="8" l="1"/>
  <c r="E32" i="8"/>
  <c r="C32" i="8"/>
  <c r="D14" i="8"/>
  <c r="E14" i="8"/>
  <c r="C14" i="8"/>
  <c r="D32" i="3"/>
  <c r="E32" i="3"/>
  <c r="C32" i="3"/>
  <c r="D14" i="3"/>
  <c r="E14" i="3"/>
  <c r="C14" i="3"/>
  <c r="C13" i="10" l="1"/>
  <c r="C9" i="10"/>
  <c r="C13" i="9"/>
  <c r="C9" i="9"/>
  <c r="E34" i="8"/>
  <c r="D34" i="8"/>
  <c r="C34" i="8"/>
  <c r="E26" i="8"/>
  <c r="D26" i="8"/>
  <c r="C26" i="8"/>
  <c r="E22" i="8"/>
  <c r="D22" i="8"/>
  <c r="C22" i="8"/>
  <c r="E16" i="8"/>
  <c r="D16" i="8"/>
  <c r="C16" i="8"/>
  <c r="E9" i="8"/>
  <c r="D9" i="8"/>
  <c r="C9" i="8"/>
  <c r="C13" i="5" l="1"/>
  <c r="C9" i="5"/>
  <c r="C13" i="4"/>
  <c r="C9" i="4"/>
  <c r="E34" i="3"/>
  <c r="D34" i="3"/>
  <c r="C34" i="3"/>
  <c r="E26" i="3"/>
  <c r="D26" i="3"/>
  <c r="C26" i="3"/>
  <c r="E22" i="3"/>
  <c r="D22" i="3"/>
  <c r="C22" i="3"/>
  <c r="E16" i="3"/>
  <c r="D16" i="3"/>
  <c r="C16" i="3"/>
  <c r="E9" i="3"/>
  <c r="D9" i="3"/>
  <c r="C9" i="3"/>
</calcChain>
</file>

<file path=xl/sharedStrings.xml><?xml version="1.0" encoding="utf-8"?>
<sst xmlns="http://schemas.openxmlformats.org/spreadsheetml/2006/main" count="272" uniqueCount="89">
  <si>
    <t>Cazare</t>
  </si>
  <si>
    <t>Restaurante și baruri</t>
  </si>
  <si>
    <t>Transport</t>
  </si>
  <si>
    <t>Cumpărături</t>
  </si>
  <si>
    <t>Recreere</t>
  </si>
  <si>
    <t>Sănătate</t>
  </si>
  <si>
    <t>Altele</t>
  </si>
  <si>
    <t>Scop Afaceri</t>
  </si>
  <si>
    <t>Scop Particular</t>
  </si>
  <si>
    <t>sursă foro: https://www.rri.ro</t>
  </si>
  <si>
    <t>TOTAL</t>
  </si>
  <si>
    <t xml:space="preserve"> - Cazare cu mic dejun</t>
  </si>
  <si>
    <t xml:space="preserve"> - Cazare cu demipensiune</t>
  </si>
  <si>
    <t xml:space="preserve"> - Cazare all inclusive</t>
  </si>
  <si>
    <t xml:space="preserve"> - Numai pentru cazare</t>
  </si>
  <si>
    <t>Cheltuieli cazare</t>
  </si>
  <si>
    <t xml:space="preserve"> - Cheltuieli pentru restaurante, baruri</t>
  </si>
  <si>
    <t>Cheltuieli pentru restaurante, baruri</t>
  </si>
  <si>
    <t xml:space="preserve"> - Cheltuieli pentru transportul naval</t>
  </si>
  <si>
    <t>Cheltuieli pentru transport</t>
  </si>
  <si>
    <t>Cheltuieli pentru recreere</t>
  </si>
  <si>
    <t xml:space="preserve"> - Alte cheltuieli</t>
  </si>
  <si>
    <t>Alte cheltuieli</t>
  </si>
  <si>
    <t>Afaceri</t>
  </si>
  <si>
    <t>Total</t>
  </si>
  <si>
    <t>Total nerezidenți</t>
  </si>
  <si>
    <t>Total nerezidenti</t>
  </si>
  <si>
    <r>
      <rPr>
        <b/>
        <sz val="10"/>
        <rFont val="Arial"/>
        <family val="2"/>
      </rPr>
      <t>sursă foto</t>
    </r>
    <r>
      <rPr>
        <sz val="10"/>
        <rFont val="Arial"/>
        <family val="2"/>
      </rPr>
      <t>: https://pe-harta.ro/</t>
    </r>
  </si>
  <si>
    <t>Călătorii în scop particular</t>
  </si>
  <si>
    <t>Călătorii pentru afaceri</t>
  </si>
  <si>
    <t>Particular</t>
  </si>
  <si>
    <t>Cheltuieli pentru cumpărături</t>
  </si>
  <si>
    <t>Cheltuieli pentru sanatate</t>
  </si>
  <si>
    <t xml:space="preserve"> - Cheltuieli pentru transportul aerian</t>
  </si>
  <si>
    <t xml:space="preserve"> - Cheltuieli pentru cumpararea de cadouri, suveniruri</t>
  </si>
  <si>
    <t xml:space="preserve"> - Cheltuieli pentru spectacole, filme, teatru</t>
  </si>
  <si>
    <t xml:space="preserve"> - Cheltuieli pentru practicare sporturi</t>
  </si>
  <si>
    <t xml:space="preserve"> - Cheltuieli pentru transp feroviar în interiorul țării</t>
  </si>
  <si>
    <t xml:space="preserve"> - Cheltuieli pentru transp rutier în interiorul țării</t>
  </si>
  <si>
    <t xml:space="preserve"> - Cheltuieli pentru închirierea de autoturisme</t>
  </si>
  <si>
    <t xml:space="preserve"> - Cheltuieli pentru cumpărarea alimentelor, bauturilor</t>
  </si>
  <si>
    <t xml:space="preserve"> - Cheltuieli pentru îmbrăcăminte, încălțăminte</t>
  </si>
  <si>
    <t xml:space="preserve"> - Cheltuieli pentru bilete de intrare în muzee, obiective turistice, grădini zoologice/botanice</t>
  </si>
  <si>
    <t xml:space="preserve"> - Cheltuieli pentru acces în parcuri de distracții, târguri, cazinouri, săli de jocuri mecanice</t>
  </si>
  <si>
    <t xml:space="preserve"> - Cheltuieli pentru închirierea de echipamente sportive și de agrement</t>
  </si>
  <si>
    <t xml:space="preserve"> - Cheltuieli pentru sanatate și îngrijiri medicale</t>
  </si>
  <si>
    <t xml:space="preserve"> - Cheltuieli pentru servicii de cosmetică, coafor, frizerie și alte servicii de înfrumusețare</t>
  </si>
  <si>
    <t>Organizatorul călătoriei și motivul călătoriei</t>
  </si>
  <si>
    <t>Pe cont propriu</t>
  </si>
  <si>
    <t>Altele (sindicat)</t>
  </si>
  <si>
    <t>Atât agenția de turism cât și pe cont propriu</t>
  </si>
  <si>
    <t>Avion</t>
  </si>
  <si>
    <t>Autoturism propiru</t>
  </si>
  <si>
    <t>Tren</t>
  </si>
  <si>
    <t>Croaziere</t>
  </si>
  <si>
    <t>Alte mijloace</t>
  </si>
  <si>
    <t>Agenția de turism</t>
  </si>
  <si>
    <t>lei</t>
  </si>
  <si>
    <t>Mijlocul de transport și motivul călătoriei</t>
  </si>
  <si>
    <t>%</t>
  </si>
  <si>
    <t xml:space="preserve">  - Afaceri</t>
  </si>
  <si>
    <t xml:space="preserve">  - Congrese, conferințe, cursuri</t>
  </si>
  <si>
    <t xml:space="preserve">  - Participări târguri, expoziții</t>
  </si>
  <si>
    <t xml:space="preserve">  -  Vacanță</t>
  </si>
  <si>
    <t xml:space="preserve">  -  Cumpărături</t>
  </si>
  <si>
    <t xml:space="preserve">  -  Evenimente culturale, sportive</t>
  </si>
  <si>
    <t xml:space="preserve">  -  Vizitarea prietenilor și rudelor</t>
  </si>
  <si>
    <t xml:space="preserve">  -  Tratament medical</t>
  </si>
  <si>
    <t xml:space="preserve">  -  Religie/pelerinaj</t>
  </si>
  <si>
    <t xml:space="preserve">  -  Tranzit</t>
  </si>
  <si>
    <t xml:space="preserve">  -  Alte activități</t>
  </si>
  <si>
    <t>număr turiști</t>
  </si>
  <si>
    <t>Autocar, 
autobuz</t>
  </si>
  <si>
    <t>Trimestrul III 2021</t>
  </si>
  <si>
    <t>Perioada 1.I - 30.IX.2021</t>
  </si>
  <si>
    <t>Cheltuieli ale turiștilor nerezidenți, în trimestrul III 2021</t>
  </si>
  <si>
    <t>Cheltuieli ale turiștilor nerezidenți, în perioada 1.I - 30.IX.2021</t>
  </si>
  <si>
    <t>pentru călătorii în scop particular, pentru perioada 1.I - 30.IX.2021</t>
  </si>
  <si>
    <t xml:space="preserve">Ponderea grupelor de cheltuieli în totalul cheltuielilor pentru călătorii de afaceri şi în totalul cheltuielilor </t>
  </si>
  <si>
    <t>pentru călătorii în scop particular, pentru trimestrul III 2021</t>
  </si>
  <si>
    <t>pentru trimestrul III 2021</t>
  </si>
  <si>
    <t xml:space="preserve">Ponderea grupelor de cheltuieli pentru călătorii de afaceri şi călătorii particulare, în total grupă cheltuieli, </t>
  </si>
  <si>
    <t>pentru perioada 1.I - 30.IX.2021</t>
  </si>
  <si>
    <t>-</t>
  </si>
  <si>
    <t>Corelaţiile din interiorul tabelelor referitoare la cheltuielile turiștilor străini pot diferi ca urmare a rotunjirilor aplicate.</t>
  </si>
  <si>
    <t>Numărul turiștilor nerezidenți, după organizatorul călătoriei și motivul călătoriei, în trimestrul III 2021</t>
  </si>
  <si>
    <t>Numărul turiștilor nerezidenți, după organizatorul călătoriei și motivul călătoriei, pentru perioada 1.I - 30.IX.2021</t>
  </si>
  <si>
    <t>Numărul turiștilor nerezidenți, pe țări de rezidență, după principalul mijloc de transport utilizat, în trimestrul III 2021</t>
  </si>
  <si>
    <t>Numărul turiștilor nerezidenți, pe țări de rezidență, după principalul mijloc de transport utilizat, pentru perioada 1.I - 30.IX.2021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</si>
</sst>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8"/>
      <color indexed="54"/>
      <name val="Calibri Light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17" borderId="0" applyNumberFormat="0" applyBorder="0" applyAlignment="0" applyProtection="0"/>
    <xf numFmtId="0" fontId="5" fillId="9" borderId="1" applyNumberFormat="0" applyAlignment="0" applyProtection="0"/>
    <xf numFmtId="0" fontId="6" fillId="14" borderId="2" applyNumberFormat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1" applyNumberFormat="0" applyAlignment="0" applyProtection="0"/>
    <xf numFmtId="0" fontId="13" fillId="0" borderId="6" applyNumberFormat="0" applyFill="0" applyAlignment="0" applyProtection="0"/>
    <xf numFmtId="0" fontId="14" fillId="10" borderId="0" applyNumberFormat="0" applyBorder="0" applyAlignment="0" applyProtection="0"/>
    <xf numFmtId="0" fontId="25" fillId="0" borderId="0"/>
    <xf numFmtId="0" fontId="1" fillId="5" borderId="7" applyNumberFormat="0" applyFont="0" applyAlignment="0" applyProtection="0"/>
    <xf numFmtId="0" fontId="15" fillId="9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39">
    <xf numFmtId="0" fontId="0" fillId="0" borderId="0" xfId="0"/>
    <xf numFmtId="0" fontId="20" fillId="0" borderId="0" xfId="0" applyFont="1"/>
    <xf numFmtId="164" fontId="0" fillId="0" borderId="0" xfId="0" applyNumberFormat="1"/>
    <xf numFmtId="164" fontId="0" fillId="0" borderId="10" xfId="0" applyNumberFormat="1" applyBorder="1"/>
    <xf numFmtId="164" fontId="0" fillId="0" borderId="11" xfId="0" applyNumberFormat="1" applyBorder="1"/>
    <xf numFmtId="0" fontId="21" fillId="19" borderId="13" xfId="0" applyFont="1" applyFill="1" applyBorder="1"/>
    <xf numFmtId="0" fontId="0" fillId="0" borderId="0" xfId="0" applyAlignment="1">
      <alignment vertical="center"/>
    </xf>
    <xf numFmtId="164" fontId="0" fillId="0" borderId="12" xfId="0" applyNumberFormat="1" applyBorder="1"/>
    <xf numFmtId="164" fontId="0" fillId="0" borderId="14" xfId="0" applyNumberFormat="1" applyBorder="1"/>
    <xf numFmtId="0" fontId="22" fillId="0" borderId="0" xfId="0" applyFont="1" applyAlignment="1">
      <alignment vertical="center"/>
    </xf>
    <xf numFmtId="3" fontId="21" fillId="0" borderId="0" xfId="0" applyNumberFormat="1" applyFont="1"/>
    <xf numFmtId="0" fontId="24" fillId="0" borderId="0" xfId="0" applyFont="1"/>
    <xf numFmtId="0" fontId="21" fillId="0" borderId="0" xfId="0" applyFont="1"/>
    <xf numFmtId="3" fontId="20" fillId="0" borderId="0" xfId="0" applyNumberFormat="1" applyFont="1"/>
    <xf numFmtId="3" fontId="20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3" fontId="20" fillId="0" borderId="18" xfId="0" applyNumberFormat="1" applyFont="1" applyBorder="1"/>
    <xf numFmtId="3" fontId="20" fillId="0" borderId="18" xfId="0" applyNumberFormat="1" applyFont="1" applyBorder="1" applyAlignment="1">
      <alignment horizontal="right"/>
    </xf>
    <xf numFmtId="0" fontId="21" fillId="0" borderId="18" xfId="0" applyFont="1" applyBorder="1" applyAlignment="1">
      <alignment horizontal="right"/>
    </xf>
    <xf numFmtId="0" fontId="23" fillId="0" borderId="18" xfId="0" applyFont="1" applyFill="1" applyBorder="1" applyAlignment="1">
      <alignment horizontal="right"/>
    </xf>
    <xf numFmtId="0" fontId="23" fillId="0" borderId="18" xfId="0" applyFont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20" fillId="0" borderId="18" xfId="0" applyFont="1" applyBorder="1" applyAlignment="1">
      <alignment horizontal="right"/>
    </xf>
    <xf numFmtId="0" fontId="27" fillId="0" borderId="0" xfId="37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1" fillId="19" borderId="12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 wrapText="1"/>
    </xf>
    <xf numFmtId="0" fontId="21" fillId="19" borderId="16" xfId="0" applyFont="1" applyFill="1" applyBorder="1" applyAlignment="1">
      <alignment horizontal="center" vertical="center"/>
    </xf>
    <xf numFmtId="0" fontId="21" fillId="19" borderId="16" xfId="0" applyFont="1" applyFill="1" applyBorder="1" applyAlignment="1">
      <alignment horizontal="center" vertical="center" wrapText="1"/>
    </xf>
    <xf numFmtId="0" fontId="21" fillId="19" borderId="17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vertical="center"/>
    </xf>
    <xf numFmtId="3" fontId="1" fillId="0" borderId="18" xfId="0" applyNumberFormat="1" applyFont="1" applyBorder="1" applyAlignment="1">
      <alignment horizontal="right"/>
    </xf>
    <xf numFmtId="0" fontId="21" fillId="20" borderId="23" xfId="0" applyFont="1" applyFill="1" applyBorder="1" applyAlignment="1">
      <alignment horizontal="left" vertical="center"/>
    </xf>
    <xf numFmtId="0" fontId="21" fillId="20" borderId="24" xfId="0" applyFont="1" applyFill="1" applyBorder="1" applyAlignment="1">
      <alignment horizontal="left" vertical="center"/>
    </xf>
    <xf numFmtId="0" fontId="21" fillId="20" borderId="17" xfId="0" applyFont="1" applyFill="1" applyBorder="1" applyAlignment="1">
      <alignment vertical="center"/>
    </xf>
    <xf numFmtId="0" fontId="21" fillId="20" borderId="15" xfId="0" applyFont="1" applyFill="1" applyBorder="1" applyAlignment="1">
      <alignment horizontal="left" vertical="center"/>
    </xf>
    <xf numFmtId="0" fontId="21" fillId="20" borderId="25" xfId="0" applyFont="1" applyFill="1" applyBorder="1" applyAlignment="1">
      <alignment horizontal="left" vertical="center"/>
    </xf>
    <xf numFmtId="0" fontId="21" fillId="20" borderId="25" xfId="0" applyFont="1" applyFill="1" applyBorder="1" applyAlignment="1">
      <alignment vertical="center"/>
    </xf>
    <xf numFmtId="0" fontId="21" fillId="20" borderId="10" xfId="0" applyFont="1" applyFill="1" applyBorder="1" applyAlignment="1">
      <alignment vertical="center"/>
    </xf>
    <xf numFmtId="0" fontId="1" fillId="0" borderId="0" xfId="0" applyFont="1" applyBorder="1"/>
    <xf numFmtId="0" fontId="1" fillId="0" borderId="27" xfId="0" applyFont="1" applyBorder="1"/>
    <xf numFmtId="3" fontId="21" fillId="18" borderId="26" xfId="0" applyNumberFormat="1" applyFont="1" applyFill="1" applyBorder="1"/>
    <xf numFmtId="3" fontId="1" fillId="0" borderId="26" xfId="0" applyNumberFormat="1" applyFont="1" applyBorder="1"/>
    <xf numFmtId="3" fontId="1" fillId="0" borderId="29" xfId="0" applyNumberFormat="1" applyFont="1" applyBorder="1"/>
    <xf numFmtId="3" fontId="21" fillId="18" borderId="30" xfId="0" applyNumberFormat="1" applyFont="1" applyFill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0" fontId="20" fillId="0" borderId="33" xfId="0" applyFont="1" applyBorder="1"/>
    <xf numFmtId="0" fontId="21" fillId="18" borderId="32" xfId="0" applyFont="1" applyFill="1" applyBorder="1"/>
    <xf numFmtId="0" fontId="20" fillId="0" borderId="32" xfId="0" applyFont="1" applyBorder="1"/>
    <xf numFmtId="0" fontId="20" fillId="0" borderId="34" xfId="0" applyFont="1" applyBorder="1"/>
    <xf numFmtId="0" fontId="1" fillId="0" borderId="33" xfId="0" applyFont="1" applyBorder="1"/>
    <xf numFmtId="3" fontId="21" fillId="18" borderId="32" xfId="0" applyNumberFormat="1" applyFont="1" applyFill="1" applyBorder="1"/>
    <xf numFmtId="3" fontId="1" fillId="0" borderId="32" xfId="0" applyNumberFormat="1" applyFont="1" applyBorder="1"/>
    <xf numFmtId="3" fontId="1" fillId="0" borderId="34" xfId="0" applyNumberFormat="1" applyFont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0" fontId="20" fillId="0" borderId="27" xfId="0" applyFont="1" applyBorder="1" applyAlignment="1">
      <alignment horizontal="right"/>
    </xf>
    <xf numFmtId="0" fontId="23" fillId="0" borderId="26" xfId="0" applyFont="1" applyFill="1" applyBorder="1" applyAlignment="1">
      <alignment horizontal="right"/>
    </xf>
    <xf numFmtId="3" fontId="20" fillId="0" borderId="26" xfId="0" applyNumberFormat="1" applyFont="1" applyBorder="1" applyAlignment="1">
      <alignment horizontal="right"/>
    </xf>
    <xf numFmtId="0" fontId="23" fillId="0" borderId="26" xfId="0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20" fillId="0" borderId="28" xfId="0" applyNumberFormat="1" applyFont="1" applyBorder="1"/>
    <xf numFmtId="3" fontId="20" fillId="0" borderId="28" xfId="0" applyNumberFormat="1" applyFont="1" applyBorder="1" applyAlignment="1">
      <alignment horizontal="right"/>
    </xf>
    <xf numFmtId="3" fontId="20" fillId="0" borderId="29" xfId="0" applyNumberFormat="1" applyFont="1" applyBorder="1" applyAlignment="1">
      <alignment horizontal="right"/>
    </xf>
    <xf numFmtId="3" fontId="20" fillId="0" borderId="30" xfId="0" applyNumberFormat="1" applyFont="1" applyBorder="1"/>
    <xf numFmtId="3" fontId="20" fillId="0" borderId="31" xfId="0" applyNumberFormat="1" applyFont="1" applyBorder="1"/>
    <xf numFmtId="0" fontId="24" fillId="0" borderId="32" xfId="0" applyFont="1" applyBorder="1"/>
    <xf numFmtId="0" fontId="24" fillId="0" borderId="32" xfId="0" applyFont="1" applyBorder="1" applyAlignment="1">
      <alignment horizontal="left"/>
    </xf>
    <xf numFmtId="0" fontId="24" fillId="0" borderId="34" xfId="0" applyFont="1" applyBorder="1" applyAlignment="1">
      <alignment horizontal="left"/>
    </xf>
    <xf numFmtId="0" fontId="20" fillId="0" borderId="27" xfId="0" applyFont="1" applyBorder="1"/>
    <xf numFmtId="0" fontId="20" fillId="0" borderId="26" xfId="0" applyFont="1" applyBorder="1" applyAlignment="1">
      <alignment horizontal="right"/>
    </xf>
    <xf numFmtId="0" fontId="21" fillId="0" borderId="26" xfId="0" applyFont="1" applyBorder="1" applyAlignment="1">
      <alignment horizontal="right"/>
    </xf>
    <xf numFmtId="0" fontId="21" fillId="18" borderId="13" xfId="0" applyFont="1" applyFill="1" applyBorder="1"/>
    <xf numFmtId="0" fontId="21" fillId="18" borderId="15" xfId="0" applyFont="1" applyFill="1" applyBorder="1"/>
    <xf numFmtId="0" fontId="21" fillId="18" borderId="12" xfId="0" applyFont="1" applyFill="1" applyBorder="1"/>
    <xf numFmtId="0" fontId="20" fillId="19" borderId="16" xfId="0" applyFont="1" applyFill="1" applyBorder="1" applyAlignment="1">
      <alignment vertical="center"/>
    </xf>
    <xf numFmtId="0" fontId="21" fillId="19" borderId="35" xfId="0" applyFont="1" applyFill="1" applyBorder="1" applyAlignment="1">
      <alignment horizontal="center" vertical="center"/>
    </xf>
    <xf numFmtId="0" fontId="21" fillId="19" borderId="36" xfId="0" applyFont="1" applyFill="1" applyBorder="1" applyAlignment="1">
      <alignment horizontal="center" vertical="center"/>
    </xf>
    <xf numFmtId="0" fontId="21" fillId="22" borderId="12" xfId="0" applyFont="1" applyFill="1" applyBorder="1"/>
    <xf numFmtId="3" fontId="21" fillId="22" borderId="12" xfId="0" applyNumberFormat="1" applyFont="1" applyFill="1" applyBorder="1"/>
    <xf numFmtId="3" fontId="21" fillId="22" borderId="37" xfId="0" applyNumberFormat="1" applyFont="1" applyFill="1" applyBorder="1"/>
    <xf numFmtId="3" fontId="21" fillId="22" borderId="22" xfId="0" applyNumberFormat="1" applyFont="1" applyFill="1" applyBorder="1"/>
    <xf numFmtId="0" fontId="23" fillId="19" borderId="16" xfId="0" applyFont="1" applyFill="1" applyBorder="1" applyAlignment="1">
      <alignment vertical="center"/>
    </xf>
    <xf numFmtId="0" fontId="23" fillId="19" borderId="35" xfId="0" applyFont="1" applyFill="1" applyBorder="1" applyAlignment="1">
      <alignment horizontal="center" vertical="center"/>
    </xf>
    <xf numFmtId="0" fontId="23" fillId="19" borderId="38" xfId="0" applyFont="1" applyFill="1" applyBorder="1" applyAlignment="1">
      <alignment horizontal="center" vertical="center"/>
    </xf>
    <xf numFmtId="0" fontId="23" fillId="19" borderId="36" xfId="0" applyFont="1" applyFill="1" applyBorder="1" applyAlignment="1">
      <alignment horizontal="center" vertical="center" wrapText="1"/>
    </xf>
    <xf numFmtId="0" fontId="23" fillId="21" borderId="12" xfId="0" applyFont="1" applyFill="1" applyBorder="1"/>
    <xf numFmtId="3" fontId="21" fillId="21" borderId="37" xfId="0" applyNumberFormat="1" applyFont="1" applyFill="1" applyBorder="1"/>
    <xf numFmtId="3" fontId="21" fillId="21" borderId="21" xfId="0" applyNumberFormat="1" applyFont="1" applyFill="1" applyBorder="1" applyAlignment="1">
      <alignment horizontal="right"/>
    </xf>
    <xf numFmtId="3" fontId="21" fillId="21" borderId="22" xfId="0" applyNumberFormat="1" applyFont="1" applyFill="1" applyBorder="1" applyAlignment="1">
      <alignment horizontal="right"/>
    </xf>
    <xf numFmtId="0" fontId="21" fillId="19" borderId="16" xfId="0" applyFont="1" applyFill="1" applyBorder="1" applyAlignment="1">
      <alignment vertical="center"/>
    </xf>
    <xf numFmtId="0" fontId="21" fillId="19" borderId="38" xfId="0" applyFont="1" applyFill="1" applyBorder="1" applyAlignment="1">
      <alignment horizontal="center" vertical="center"/>
    </xf>
    <xf numFmtId="0" fontId="21" fillId="19" borderId="38" xfId="0" applyFont="1" applyFill="1" applyBorder="1" applyAlignment="1">
      <alignment horizontal="center" vertical="center" wrapText="1"/>
    </xf>
    <xf numFmtId="0" fontId="21" fillId="19" borderId="36" xfId="0" applyFont="1" applyFill="1" applyBorder="1" applyAlignment="1">
      <alignment horizontal="center" vertical="center" wrapText="1"/>
    </xf>
    <xf numFmtId="0" fontId="21" fillId="21" borderId="12" xfId="0" applyFont="1" applyFill="1" applyBorder="1"/>
    <xf numFmtId="3" fontId="21" fillId="21" borderId="21" xfId="0" applyNumberFormat="1" applyFont="1" applyFill="1" applyBorder="1"/>
    <xf numFmtId="3" fontId="21" fillId="21" borderId="22" xfId="0" applyNumberFormat="1" applyFont="1" applyFill="1" applyBorder="1"/>
    <xf numFmtId="0" fontId="21" fillId="20" borderId="0" xfId="0" applyFont="1" applyFill="1" applyAlignment="1">
      <alignment horizontal="center"/>
    </xf>
    <xf numFmtId="0" fontId="21" fillId="20" borderId="0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right"/>
    </xf>
    <xf numFmtId="0" fontId="24" fillId="0" borderId="39" xfId="0" applyFont="1" applyBorder="1"/>
    <xf numFmtId="3" fontId="20" fillId="0" borderId="40" xfId="0" applyNumberFormat="1" applyFont="1" applyBorder="1"/>
    <xf numFmtId="0" fontId="23" fillId="18" borderId="12" xfId="0" applyFont="1" applyFill="1" applyBorder="1"/>
    <xf numFmtId="3" fontId="21" fillId="18" borderId="11" xfId="0" applyNumberFormat="1" applyFont="1" applyFill="1" applyBorder="1"/>
    <xf numFmtId="0" fontId="21" fillId="0" borderId="30" xfId="0" applyFont="1" applyBorder="1" applyAlignment="1">
      <alignment horizontal="right"/>
    </xf>
    <xf numFmtId="0" fontId="24" fillId="0" borderId="41" xfId="0" applyFont="1" applyBorder="1"/>
    <xf numFmtId="3" fontId="20" fillId="0" borderId="42" xfId="0" applyNumberFormat="1" applyFont="1" applyBorder="1"/>
    <xf numFmtId="0" fontId="24" fillId="0" borderId="39" xfId="0" applyFont="1" applyBorder="1" applyAlignment="1">
      <alignment horizontal="left"/>
    </xf>
    <xf numFmtId="0" fontId="23" fillId="0" borderId="30" xfId="0" applyFont="1" applyFill="1" applyBorder="1" applyAlignment="1">
      <alignment horizontal="right"/>
    </xf>
    <xf numFmtId="3" fontId="23" fillId="18" borderId="11" xfId="0" applyNumberFormat="1" applyFont="1" applyFill="1" applyBorder="1"/>
    <xf numFmtId="0" fontId="23" fillId="0" borderId="30" xfId="0" applyFont="1" applyBorder="1" applyAlignment="1">
      <alignment horizontal="right"/>
    </xf>
    <xf numFmtId="0" fontId="23" fillId="20" borderId="0" xfId="0" applyFont="1" applyFill="1" applyAlignment="1">
      <alignment horizontal="center"/>
    </xf>
    <xf numFmtId="3" fontId="0" fillId="0" borderId="43" xfId="0" applyNumberFormat="1" applyBorder="1"/>
    <xf numFmtId="0" fontId="1" fillId="0" borderId="32" xfId="0" applyFont="1" applyBorder="1"/>
    <xf numFmtId="0" fontId="21" fillId="20" borderId="13" xfId="0" applyFont="1" applyFill="1" applyBorder="1"/>
    <xf numFmtId="0" fontId="20" fillId="20" borderId="19" xfId="0" applyFont="1" applyFill="1" applyBorder="1"/>
    <xf numFmtId="0" fontId="20" fillId="20" borderId="11" xfId="0" applyFont="1" applyFill="1" applyBorder="1"/>
    <xf numFmtId="0" fontId="21" fillId="20" borderId="24" xfId="0" applyFont="1" applyFill="1" applyBorder="1" applyAlignment="1">
      <alignment vertical="center"/>
    </xf>
    <xf numFmtId="0" fontId="20" fillId="20" borderId="13" xfId="0" applyFont="1" applyFill="1" applyBorder="1"/>
    <xf numFmtId="0" fontId="0" fillId="20" borderId="19" xfId="0" applyFill="1" applyBorder="1"/>
    <xf numFmtId="0" fontId="0" fillId="20" borderId="11" xfId="0" applyFill="1" applyBorder="1"/>
    <xf numFmtId="0" fontId="21" fillId="20" borderId="13" xfId="0" applyFont="1" applyFill="1" applyBorder="1" applyAlignment="1"/>
    <xf numFmtId="0" fontId="21" fillId="20" borderId="23" xfId="0" applyFont="1" applyFill="1" applyBorder="1" applyAlignment="1">
      <alignment horizontal="left"/>
    </xf>
    <xf numFmtId="0" fontId="21" fillId="20" borderId="24" xfId="0" applyFont="1" applyFill="1" applyBorder="1" applyAlignment="1">
      <alignment horizontal="left"/>
    </xf>
    <xf numFmtId="0" fontId="21" fillId="20" borderId="17" xfId="0" applyFont="1" applyFill="1" applyBorder="1" applyAlignment="1">
      <alignment horizontal="left"/>
    </xf>
    <xf numFmtId="0" fontId="21" fillId="20" borderId="15" xfId="0" applyFont="1" applyFill="1" applyBorder="1" applyAlignment="1">
      <alignment horizontal="left"/>
    </xf>
    <xf numFmtId="0" fontId="21" fillId="20" borderId="25" xfId="0" applyFont="1" applyFill="1" applyBorder="1" applyAlignment="1">
      <alignment horizontal="left"/>
    </xf>
    <xf numFmtId="0" fontId="21" fillId="20" borderId="10" xfId="0" applyFont="1" applyFill="1" applyBorder="1" applyAlignment="1">
      <alignment horizontal="left"/>
    </xf>
    <xf numFmtId="0" fontId="21" fillId="23" borderId="20" xfId="0" applyFont="1" applyFill="1" applyBorder="1" applyAlignment="1">
      <alignment horizontal="left" vertical="center"/>
    </xf>
    <xf numFmtId="0" fontId="21" fillId="23" borderId="21" xfId="0" applyFont="1" applyFill="1" applyBorder="1" applyAlignment="1">
      <alignment horizontal="left" vertical="center"/>
    </xf>
    <xf numFmtId="0" fontId="21" fillId="23" borderId="22" xfId="0" applyFont="1" applyFill="1" applyBorder="1" applyAlignment="1">
      <alignment horizontal="left" vertical="center"/>
    </xf>
    <xf numFmtId="0" fontId="26" fillId="22" borderId="13" xfId="0" applyFont="1" applyFill="1" applyBorder="1" applyAlignment="1">
      <alignment horizontal="left" vertical="center" wrapText="1"/>
    </xf>
    <xf numFmtId="0" fontId="26" fillId="22" borderId="19" xfId="0" applyFont="1" applyFill="1" applyBorder="1" applyAlignment="1">
      <alignment horizontal="left" vertical="center" wrapText="1"/>
    </xf>
    <xf numFmtId="0" fontId="26" fillId="22" borderId="11" xfId="0" applyFont="1" applyFill="1" applyBorder="1" applyAlignment="1">
      <alignment horizontal="left" vertical="center" wrapText="1"/>
    </xf>
    <xf numFmtId="0" fontId="26" fillId="21" borderId="13" xfId="0" applyFont="1" applyFill="1" applyBorder="1" applyAlignment="1">
      <alignment horizontal="left" vertical="center" wrapText="1"/>
    </xf>
    <xf numFmtId="0" fontId="26" fillId="21" borderId="19" xfId="0" applyFont="1" applyFill="1" applyBorder="1" applyAlignment="1">
      <alignment horizontal="left" vertical="center" wrapText="1"/>
    </xf>
    <xf numFmtId="0" fontId="26" fillId="21" borderId="11" xfId="0" applyFont="1" applyFill="1" applyBorder="1" applyAlignment="1">
      <alignment horizontal="left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200" b="1"/>
              <a:t>%</a:t>
            </a:r>
          </a:p>
        </c:rich>
      </c:tx>
      <c:layout>
        <c:manualLayout>
          <c:xMode val="edge"/>
          <c:yMode val="edge"/>
          <c:x val="0.54437591776798822"/>
          <c:y val="6.55737704918032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560706121412244"/>
          <c:y val="6.021943978314185E-2"/>
          <c:w val="0.65264033856233084"/>
          <c:h val="0.77152016838371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'Grafic 1 Trim. III_2021'!$B$8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3763440860215058E-3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47,8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39-416C-A5E0-0374D69E1D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18,8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39-416C-A5E0-0374D69E1D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39-416C-A5E0-0374D69E1D1F}"/>
                </c:ext>
              </c:extLst>
            </c:dLbl>
            <c:dLbl>
              <c:idx val="3"/>
              <c:layout>
                <c:manualLayout>
                  <c:x val="4.6136081362636305E-3"/>
                  <c:y val="7.7978531298741882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15,6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39-416C-A5E0-0374D69E1D1F}"/>
                </c:ext>
              </c:extLst>
            </c:dLbl>
            <c:dLbl>
              <c:idx val="4"/>
              <c:layout>
                <c:manualLayout>
                  <c:x val="1.0504614342562018E-2"/>
                  <c:y val="1.6261205054286246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39-416C-A5E0-0374D69E1D1F}"/>
                </c:ext>
              </c:extLst>
            </c:dLbl>
            <c:dLbl>
              <c:idx val="5"/>
              <c:layout>
                <c:manualLayout>
                  <c:x val="0"/>
                  <c:y val="1.0928961748633847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39-416C-A5E0-0374D69E1D1F}"/>
                </c:ext>
              </c:extLst>
            </c:dLbl>
            <c:dLbl>
              <c:idx val="6"/>
              <c:layout>
                <c:manualLayout>
                  <c:x val="-1.4499896146075266E-3"/>
                  <c:y val="2.8922004582454242E-7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5,4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39-416C-A5E0-0374D69E1D1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 Trim. III_2021'!$C$7:$I$7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Trim. III_2021'!$C$8:$I$8</c:f>
              <c:numCache>
                <c:formatCode>0.0</c:formatCode>
                <c:ptCount val="7"/>
                <c:pt idx="0">
                  <c:v>47.773293328546373</c:v>
                </c:pt>
                <c:pt idx="1">
                  <c:v>18.8</c:v>
                </c:pt>
                <c:pt idx="2">
                  <c:v>7.3844519129087169</c:v>
                </c:pt>
                <c:pt idx="3">
                  <c:v>15.648406552083562</c:v>
                </c:pt>
                <c:pt idx="4">
                  <c:v>4.1906043911577244</c:v>
                </c:pt>
                <c:pt idx="5">
                  <c:v>0.83670791161438096</c:v>
                </c:pt>
                <c:pt idx="6">
                  <c:v>5.4168438145955333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39-416C-A5E0-0374D69E1D1F}"/>
            </c:ext>
          </c:extLst>
        </c:ser>
        <c:ser>
          <c:idx val="1"/>
          <c:order val="1"/>
          <c:tx>
            <c:strRef>
              <c:f>'Grafic 1 Trim. III_2021'!$B$9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3763440860215058E-3"/>
                  <c:y val="-1.6824290406322294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46,5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39-416C-A5E0-0374D69E1D1F}"/>
                </c:ext>
              </c:extLst>
            </c:dLbl>
            <c:dLbl>
              <c:idx val="1"/>
              <c:layout>
                <c:manualLayout>
                  <c:x val="2.2172414792456657E-3"/>
                  <c:y val="-5.4346273663014076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16,2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39-416C-A5E0-0374D69E1D1F}"/>
                </c:ext>
              </c:extLst>
            </c:dLbl>
            <c:dLbl>
              <c:idx val="2"/>
              <c:layout>
                <c:manualLayout>
                  <c:x val="2.3068050749712071E-3"/>
                  <c:y val="-8.412197686645714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39-416C-A5E0-0374D69E1D1F}"/>
                </c:ext>
              </c:extLst>
            </c:dLbl>
            <c:dLbl>
              <c:idx val="3"/>
              <c:layout>
                <c:manualLayout>
                  <c:x val="-8.9562588886068362E-5"/>
                  <c:y val="-1.2285606410914506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16,1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39-416C-A5E0-0374D69E1D1F}"/>
                </c:ext>
              </c:extLst>
            </c:dLbl>
            <c:dLbl>
              <c:idx val="4"/>
              <c:layout>
                <c:manualLayout>
                  <c:x val="-4.2290937825948762E-17"/>
                  <c:y val="-4.206098843322857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10,5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39-416C-A5E0-0374D69E1D1F}"/>
                </c:ext>
              </c:extLst>
            </c:dLbl>
            <c:dLbl>
              <c:idx val="5"/>
              <c:layout>
                <c:manualLayout>
                  <c:x val="4.61361014994233E-3"/>
                  <c:y val="-8.412197686645655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39-416C-A5E0-0374D69E1D1F}"/>
                </c:ext>
              </c:extLst>
            </c:dLbl>
            <c:dLbl>
              <c:idx val="6"/>
              <c:layout>
                <c:manualLayout>
                  <c:x val="6.920415224913495E-3"/>
                  <c:y val="-8.4121976866456359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39-416C-A5E0-0374D69E1D1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 Trim. III_2021'!$C$7:$I$7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Trim. III_2021'!$C$9:$I$9</c:f>
              <c:numCache>
                <c:formatCode>0.0</c:formatCode>
                <c:ptCount val="7"/>
                <c:pt idx="0">
                  <c:v>46.477489812751443</c:v>
                </c:pt>
                <c:pt idx="1">
                  <c:v>16.243123681771792</c:v>
                </c:pt>
                <c:pt idx="2">
                  <c:v>4.0462984791861754</c:v>
                </c:pt>
                <c:pt idx="3">
                  <c:v>16.091187252274924</c:v>
                </c:pt>
                <c:pt idx="4">
                  <c:v>10.488236596492245</c:v>
                </c:pt>
                <c:pt idx="5">
                  <c:v>3.5801399882944618</c:v>
                </c:pt>
                <c:pt idx="6">
                  <c:v>3.0735408786196015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639-416C-A5E0-0374D69E1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849312"/>
        <c:axId val="1"/>
      </c:barChart>
      <c:catAx>
        <c:axId val="177884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8849312"/>
        <c:crosses val="autoZero"/>
        <c:crossBetween val="between"/>
      </c:valAx>
      <c:spPr>
        <a:solidFill>
          <a:srgbClr val="FFFFFF">
            <a:alpha val="33000"/>
          </a:srgb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536815962520812"/>
          <c:y val="5.3724882750311939E-2"/>
          <c:w val="0.17903366917844943"/>
          <c:h val="0.2805633722014256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  <a:alpha val="68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87000"/>
      </a:blip>
      <a:stretch>
        <a:fillRect/>
      </a:stretch>
    </a:blip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8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/>
              <a:t>%</a:t>
            </a:r>
          </a:p>
        </c:rich>
      </c:tx>
      <c:layout>
        <c:manualLayout>
          <c:xMode val="edge"/>
          <c:yMode val="edge"/>
          <c:x val="0.49002337540906971"/>
          <c:y val="5.82877959927140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381494651878192"/>
          <c:y val="4.9290478034507992E-2"/>
          <c:w val="0.65264033856233084"/>
          <c:h val="0.77152016838371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'Grafic 1_1.I-30.IX.2021'!$B$8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3763440860215058E-3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49,0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30-42C1-BD9B-F8EC2229DE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18,5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30-42C1-BD9B-F8EC2229DE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30-42C1-BD9B-F8EC2229DECD}"/>
                </c:ext>
              </c:extLst>
            </c:dLbl>
            <c:dLbl>
              <c:idx val="3"/>
              <c:layout>
                <c:manualLayout>
                  <c:x val="4.6136081362636305E-3"/>
                  <c:y val="7.7978531298741882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15,1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30-42C1-BD9B-F8EC2229DECD}"/>
                </c:ext>
              </c:extLst>
            </c:dLbl>
            <c:dLbl>
              <c:idx val="4"/>
              <c:layout>
                <c:manualLayout>
                  <c:x val="1.2296729037902488E-2"/>
                  <c:y val="8.9752305551969273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3,5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30-42C1-BD9B-F8EC2229DECD}"/>
                </c:ext>
              </c:extLst>
            </c:dLbl>
            <c:dLbl>
              <c:idx val="5"/>
              <c:layout>
                <c:manualLayout>
                  <c:x val="3.5842293906810036E-3"/>
                  <c:y val="1.0928961748633847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0-42C1-BD9B-F8EC2229DECD}"/>
                </c:ext>
              </c:extLst>
            </c:dLbl>
            <c:dLbl>
              <c:idx val="6"/>
              <c:layout>
                <c:manualLayout>
                  <c:x val="-1.4499896146075266E-3"/>
                  <c:y val="2.8922004582454242E-7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30-42C1-BD9B-F8EC2229DEC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1_1.I-30.IX.2021'!$C$7:$I$7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1_1.I-30.IX.2021'!$C$8:$I$8</c:f>
              <c:numCache>
                <c:formatCode>0.0</c:formatCode>
                <c:ptCount val="7"/>
                <c:pt idx="0">
                  <c:v>48.955887457607872</c:v>
                </c:pt>
                <c:pt idx="1">
                  <c:v>18.542084978976899</c:v>
                </c:pt>
                <c:pt idx="2">
                  <c:v>7.2770578363505782</c:v>
                </c:pt>
                <c:pt idx="3">
                  <c:v>15.149839568550824</c:v>
                </c:pt>
                <c:pt idx="4">
                  <c:v>3.5</c:v>
                </c:pt>
                <c:pt idx="5">
                  <c:v>0.75546086776422783</c:v>
                </c:pt>
                <c:pt idx="6">
                  <c:v>5.7695183371177201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30-42C1-BD9B-F8EC2229DECD}"/>
            </c:ext>
          </c:extLst>
        </c:ser>
        <c:ser>
          <c:idx val="1"/>
          <c:order val="1"/>
          <c:tx>
            <c:strRef>
              <c:f>'Grafic 1_1.I-30.IX.2021'!$B$9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3763440860215058E-3"/>
                  <c:y val="-1.6824290406322294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46,5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30-42C1-BD9B-F8EC2229DECD}"/>
                </c:ext>
              </c:extLst>
            </c:dLbl>
            <c:dLbl>
              <c:idx val="1"/>
              <c:layout>
                <c:manualLayout>
                  <c:x val="2.2172414792456657E-3"/>
                  <c:y val="-5.4346273663014076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16,7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0-42C1-BD9B-F8EC2229DECD}"/>
                </c:ext>
              </c:extLst>
            </c:dLbl>
            <c:dLbl>
              <c:idx val="2"/>
              <c:layout>
                <c:manualLayout>
                  <c:x val="2.3068050749712071E-3"/>
                  <c:y val="-8.412197686645714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30-42C1-BD9B-F8EC2229DECD}"/>
                </c:ext>
              </c:extLst>
            </c:dLbl>
            <c:dLbl>
              <c:idx val="3"/>
              <c:layout>
                <c:manualLayout>
                  <c:x val="-8.9562588886068362E-5"/>
                  <c:y val="-1.2285606410914506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16,1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30-42C1-BD9B-F8EC2229DECD}"/>
                </c:ext>
              </c:extLst>
            </c:dLbl>
            <c:dLbl>
              <c:idx val="4"/>
              <c:layout>
                <c:manualLayout>
                  <c:x val="-4.2290937825948762E-17"/>
                  <c:y val="-4.206098843322857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9,6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30-42C1-BD9B-F8EC2229DECD}"/>
                </c:ext>
              </c:extLst>
            </c:dLbl>
            <c:dLbl>
              <c:idx val="5"/>
              <c:layout>
                <c:manualLayout>
                  <c:x val="4.61361014994233E-3"/>
                  <c:y val="-8.412197686645655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30-42C1-BD9B-F8EC2229DECD}"/>
                </c:ext>
              </c:extLst>
            </c:dLbl>
            <c:dLbl>
              <c:idx val="6"/>
              <c:layout>
                <c:manualLayout>
                  <c:x val="6.920415224913495E-3"/>
                  <c:y val="-8.4121976866456359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E30-42C1-BD9B-F8EC2229DEC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1_1.I-30.IX.2021'!$C$7:$I$7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1_1.I-30.IX.2021'!$C$9:$I$9</c:f>
              <c:numCache>
                <c:formatCode>0.0</c:formatCode>
                <c:ptCount val="7"/>
                <c:pt idx="0">
                  <c:v>46.480859338893346</c:v>
                </c:pt>
                <c:pt idx="1">
                  <c:v>16.726399305841017</c:v>
                </c:pt>
                <c:pt idx="2">
                  <c:v>3.9747132410189763</c:v>
                </c:pt>
                <c:pt idx="3">
                  <c:v>16.077024194671878</c:v>
                </c:pt>
                <c:pt idx="4">
                  <c:v>9.6</c:v>
                </c:pt>
                <c:pt idx="5">
                  <c:v>3.7914580527951887</c:v>
                </c:pt>
                <c:pt idx="6">
                  <c:v>3.2781131845452642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E30-42C1-BD9B-F8EC2229D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849312"/>
        <c:axId val="1"/>
      </c:barChart>
      <c:catAx>
        <c:axId val="177884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8849312"/>
        <c:crosses val="autoZero"/>
        <c:crossBetween val="between"/>
      </c:valAx>
      <c:spPr>
        <a:solidFill>
          <a:srgbClr val="FFFFFF">
            <a:alpha val="33000"/>
          </a:srgb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536815962520812"/>
          <c:y val="5.3724882750311939E-2"/>
          <c:w val="0.17903366917844943"/>
          <c:h val="0.28056337220142563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  <a:alpha val="82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87000"/>
      </a:blip>
      <a:stretch>
        <a:fillRect/>
      </a:stretch>
    </a:blip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8" orientation="landscape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 b="1"/>
            </a:pPr>
            <a:r>
              <a:rPr lang="en-US" sz="1200" b="1"/>
              <a:t>%</a:t>
            </a:r>
          </a:p>
        </c:rich>
      </c:tx>
      <c:layout>
        <c:manualLayout>
          <c:xMode val="edge"/>
          <c:yMode val="edge"/>
          <c:x val="0.48791197858372443"/>
          <c:y val="4.33839764807466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73761234391157E-2"/>
          <c:y val="7.8015506682354352E-2"/>
          <c:w val="0.79232246728169187"/>
          <c:h val="0.71513456731988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 2 Trim. III_2021'!$B$8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52,3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4E-40BD-AB0E-3E9D6A1ED172}"/>
                </c:ext>
              </c:extLst>
            </c:dLbl>
            <c:dLbl>
              <c:idx val="1"/>
              <c:layout>
                <c:manualLayout>
                  <c:x val="-4.1343669250645991E-3"/>
                  <c:y val="-7.9129574678536464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55,2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4E-40BD-AB0E-3E9D6A1ED17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66,0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4E-40BD-AB0E-3E9D6A1ED172}"/>
                </c:ext>
              </c:extLst>
            </c:dLbl>
            <c:dLbl>
              <c:idx val="3"/>
              <c:layout>
                <c:manualLayout>
                  <c:x val="-4.0054605692917296E-4"/>
                  <c:y val="-2.0587670443633238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50,9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4E-40BD-AB0E-3E9D6A1ED172}"/>
                </c:ext>
              </c:extLst>
            </c:dLbl>
            <c:dLbl>
              <c:idx val="4"/>
              <c:layout>
                <c:manualLayout>
                  <c:x val="-7.1055769191642497E-3"/>
                  <c:y val="-2.823617374237716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29,9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4E-40BD-AB0E-3E9D6A1ED172}"/>
                </c:ext>
              </c:extLst>
            </c:dLbl>
            <c:dLbl>
              <c:idx val="5"/>
              <c:layout>
                <c:manualLayout>
                  <c:x val="-7.3296911097426483E-3"/>
                  <c:y val="-6.6898759316806463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19,9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4E-40BD-AB0E-3E9D6A1ED172}"/>
                </c:ext>
              </c:extLst>
            </c:dLbl>
            <c:dLbl>
              <c:idx val="6"/>
              <c:layout>
                <c:manualLayout>
                  <c:x val="-1.457178066372482E-16"/>
                  <c:y val="-1.8066847335140034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65,3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4E-40BD-AB0E-3E9D6A1ED17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2 Trim. III_2021'!$C$7:$I$7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2 Trim. III_2021'!$C$8:$I$8</c:f>
              <c:numCache>
                <c:formatCode>0.0</c:formatCode>
                <c:ptCount val="7"/>
                <c:pt idx="0">
                  <c:v>52.283075475417697</c:v>
                </c:pt>
                <c:pt idx="1">
                  <c:v>55.166403756280324</c:v>
                </c:pt>
                <c:pt idx="2">
                  <c:v>66.048630301755665</c:v>
                </c:pt>
                <c:pt idx="3">
                  <c:v>50.899534275257693</c:v>
                </c:pt>
                <c:pt idx="4">
                  <c:v>29.869467951746277</c:v>
                </c:pt>
                <c:pt idx="5">
                  <c:v>19.944060787741737</c:v>
                </c:pt>
                <c:pt idx="6">
                  <c:v>65.261891263279267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4E-40BD-AB0E-3E9D6A1ED172}"/>
            </c:ext>
          </c:extLst>
        </c:ser>
        <c:ser>
          <c:idx val="1"/>
          <c:order val="1"/>
          <c:tx>
            <c:strRef>
              <c:f>'Grafic 2 Trim. III_2021'!$B$9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9616343714107081E-3"/>
                  <c:y val="-6.3730460992079251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47,7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4E-40BD-AB0E-3E9D6A1ED172}"/>
                </c:ext>
              </c:extLst>
            </c:dLbl>
            <c:dLbl>
              <c:idx val="1"/>
              <c:layout>
                <c:manualLayout>
                  <c:x val="3.9198356019451057E-3"/>
                  <c:y val="4.7642857699167424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44,8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4E-40BD-AB0E-3E9D6A1ED172}"/>
                </c:ext>
              </c:extLst>
            </c:dLbl>
            <c:dLbl>
              <c:idx val="2"/>
              <c:layout>
                <c:manualLayout>
                  <c:x val="6.0582969650787785E-3"/>
                  <c:y val="-7.7878070119283211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34,0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4E-40BD-AB0E-3E9D6A1ED172}"/>
                </c:ext>
              </c:extLst>
            </c:dLbl>
            <c:dLbl>
              <c:idx val="3"/>
              <c:layout>
                <c:manualLayout>
                  <c:x val="4.7437791206331008E-3"/>
                  <c:y val="-3.7583432634719243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49,1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4E-40BD-AB0E-3E9D6A1ED172}"/>
                </c:ext>
              </c:extLst>
            </c:dLbl>
            <c:dLbl>
              <c:idx val="4"/>
              <c:layout>
                <c:manualLayout>
                  <c:x val="-7.5795851359374839E-17"/>
                  <c:y val="-2.3738872403560832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70,1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4E-40BD-AB0E-3E9D6A1ED17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80,1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4E-40BD-AB0E-3E9D6A1ED172}"/>
                </c:ext>
              </c:extLst>
            </c:dLbl>
            <c:dLbl>
              <c:idx val="6"/>
              <c:layout>
                <c:manualLayout>
                  <c:x val="4.6472732575094777E-3"/>
                  <c:y val="7.5590551181101721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34,7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4E-40BD-AB0E-3E9D6A1ED17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2 Trim. III_2021'!$C$7:$I$7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2 Trim. III_2021'!$C$9:$I$9</c:f>
              <c:numCache>
                <c:formatCode>0.0</c:formatCode>
                <c:ptCount val="7"/>
                <c:pt idx="0">
                  <c:v>47.716924524582311</c:v>
                </c:pt>
                <c:pt idx="1">
                  <c:v>44.833596243719683</c:v>
                </c:pt>
                <c:pt idx="2">
                  <c:v>33.951369698244335</c:v>
                </c:pt>
                <c:pt idx="3">
                  <c:v>49.100465724742307</c:v>
                </c:pt>
                <c:pt idx="4">
                  <c:v>70.130532048253727</c:v>
                </c:pt>
                <c:pt idx="5">
                  <c:v>80.055939212258266</c:v>
                </c:pt>
                <c:pt idx="6">
                  <c:v>34.738108736720733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B4E-40BD-AB0E-3E9D6A1ED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851712"/>
        <c:axId val="1"/>
      </c:barChart>
      <c:catAx>
        <c:axId val="177885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gradFill flip="none" rotWithShape="1"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2700000" scaled="1"/>
            <a:tileRect/>
          </a:gra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0"/>
        </c:scaling>
        <c:delete val="0"/>
        <c:axPos val="l"/>
        <c:majorGridlines>
          <c:spPr>
            <a:ln w="6350">
              <a:solidFill>
                <a:schemeClr val="tx1">
                  <a:alpha val="23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8851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610323709536307"/>
          <c:y val="0.88854348490991475"/>
          <c:w val="0.29971624380285788"/>
          <c:h val="7.8936189886833263E-2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  <a:alpha val="5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87000"/>
      </a:blip>
      <a:stretch>
        <a:fillRect/>
      </a:stretch>
    </a:blipFill>
    <a:ln w="6350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0"/>
          <a:lstStyle/>
          <a:p>
            <a:pPr>
              <a:defRPr/>
            </a:pPr>
            <a:r>
              <a:rPr lang="en-US" sz="1200" b="1"/>
              <a:t>%</a:t>
            </a:r>
          </a:p>
        </c:rich>
      </c:tx>
      <c:layout>
        <c:manualLayout>
          <c:xMode val="edge"/>
          <c:yMode val="edge"/>
          <c:x val="0.48934681614410597"/>
          <c:y val="3.99026884041583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73761234391157E-2"/>
          <c:y val="7.8015506682354352E-2"/>
          <c:w val="0.79232246728169187"/>
          <c:h val="0.71513456731988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 2_1.I-30.IX.2021'!$B$8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56,5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82-4FBA-B1E5-CDD89A1F4CB9}"/>
                </c:ext>
              </c:extLst>
            </c:dLbl>
            <c:dLbl>
              <c:idx val="1"/>
              <c:layout>
                <c:manualLayout>
                  <c:x val="-4.1343669250645991E-3"/>
                  <c:y val="-7.9129574678536464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57,8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82-4FBA-B1E5-CDD89A1F4CB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69,3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82-4FBA-B1E5-CDD89A1F4CB9}"/>
                </c:ext>
              </c:extLst>
            </c:dLbl>
            <c:dLbl>
              <c:idx val="3"/>
              <c:layout>
                <c:manualLayout>
                  <c:x val="-4.0054605692917296E-4"/>
                  <c:y val="-2.0587670443633238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53,8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82-4FBA-B1E5-CDD89A1F4CB9}"/>
                </c:ext>
              </c:extLst>
            </c:dLbl>
            <c:dLbl>
              <c:idx val="4"/>
              <c:layout>
                <c:manualLayout>
                  <c:x val="-7.1055769191642497E-3"/>
                  <c:y val="-2.823617374237716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31,2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82-4FBA-B1E5-CDD89A1F4CB9}"/>
                </c:ext>
              </c:extLst>
            </c:dLbl>
            <c:dLbl>
              <c:idx val="5"/>
              <c:layout>
                <c:manualLayout>
                  <c:x val="-7.3296911097426483E-3"/>
                  <c:y val="-6.6898759316806463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19,8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82-4FBA-B1E5-CDD89A1F4CB9}"/>
                </c:ext>
              </c:extLst>
            </c:dLbl>
            <c:dLbl>
              <c:idx val="6"/>
              <c:layout>
                <c:manualLayout>
                  <c:x val="-1.457178066372482E-16"/>
                  <c:y val="-1.8066847335140034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68,5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82-4FBA-B1E5-CDD89A1F4CB9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2_1.I-30.IX.2021'!$C$7:$I$7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2_1.I-30.IX.2021'!$C$8:$I$8</c:f>
              <c:numCache>
                <c:formatCode>0.0</c:formatCode>
                <c:ptCount val="7"/>
                <c:pt idx="0">
                  <c:v>56.542096937348177</c:v>
                </c:pt>
                <c:pt idx="1">
                  <c:v>57.795118409321333</c:v>
                </c:pt>
                <c:pt idx="2">
                  <c:v>69.340523940292371</c:v>
                </c:pt>
                <c:pt idx="3">
                  <c:v>53.790524129091366</c:v>
                </c:pt>
                <c:pt idx="4">
                  <c:v>31.198120278478449</c:v>
                </c:pt>
                <c:pt idx="5">
                  <c:v>19.752044640342366</c:v>
                </c:pt>
                <c:pt idx="6">
                  <c:v>68.495426938064668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82-4FBA-B1E5-CDD89A1F4CB9}"/>
            </c:ext>
          </c:extLst>
        </c:ser>
        <c:ser>
          <c:idx val="1"/>
          <c:order val="1"/>
          <c:tx>
            <c:strRef>
              <c:f>'Grafic 2_1.I-30.IX.2021'!$B$9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9616343714107081E-3"/>
                  <c:y val="-6.3730460992079251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43,5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82-4FBA-B1E5-CDD89A1F4CB9}"/>
                </c:ext>
              </c:extLst>
            </c:dLbl>
            <c:dLbl>
              <c:idx val="1"/>
              <c:layout>
                <c:manualLayout>
                  <c:x val="3.9198356019451057E-3"/>
                  <c:y val="4.7642857699167424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42,2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82-4FBA-B1E5-CDD89A1F4CB9}"/>
                </c:ext>
              </c:extLst>
            </c:dLbl>
            <c:dLbl>
              <c:idx val="2"/>
              <c:layout>
                <c:manualLayout>
                  <c:x val="6.0582969650787785E-3"/>
                  <c:y val="-7.7878070119283211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30,7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82-4FBA-B1E5-CDD89A1F4CB9}"/>
                </c:ext>
              </c:extLst>
            </c:dLbl>
            <c:dLbl>
              <c:idx val="3"/>
              <c:layout>
                <c:manualLayout>
                  <c:x val="4.7437791206331008E-3"/>
                  <c:y val="-3.7583432634719243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46,2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82-4FBA-B1E5-CDD89A1F4CB9}"/>
                </c:ext>
              </c:extLst>
            </c:dLbl>
            <c:dLbl>
              <c:idx val="4"/>
              <c:layout>
                <c:manualLayout>
                  <c:x val="-7.5795851359374839E-17"/>
                  <c:y val="-2.3738872403560832E-2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68,8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82-4FBA-B1E5-CDD89A1F4CB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80,2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82-4FBA-B1E5-CDD89A1F4CB9}"/>
                </c:ext>
              </c:extLst>
            </c:dLbl>
            <c:dLbl>
              <c:idx val="6"/>
              <c:layout>
                <c:manualLayout>
                  <c:x val="8.3509328775763503E-3"/>
                  <c:y val="4.077767041521835E-3"/>
                </c:manualLayout>
              </c:layout>
              <c:tx>
                <c:rich>
                  <a:bodyPr/>
                  <a:lstStyle/>
                  <a:p>
                    <a:pPr>
                      <a:defRPr sz="825" b="0" i="0" u="none" strike="noStrike" baseline="0">
                        <a:solidFill>
                          <a:srgbClr val="993366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31,5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82-4FBA-B1E5-CDD89A1F4CB9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25" b="0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2_1.I-30.IX.2021'!$C$7:$I$7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2_1.I-30.IX.2021'!$C$9:$I$9</c:f>
              <c:numCache>
                <c:formatCode>0.0</c:formatCode>
                <c:ptCount val="7"/>
                <c:pt idx="0">
                  <c:v>43.45790306265183</c:v>
                </c:pt>
                <c:pt idx="1">
                  <c:v>42.204881590678667</c:v>
                </c:pt>
                <c:pt idx="2">
                  <c:v>30.659476059707625</c:v>
                </c:pt>
                <c:pt idx="3">
                  <c:v>46.209475870908634</c:v>
                </c:pt>
                <c:pt idx="4">
                  <c:v>68.801879721521559</c:v>
                </c:pt>
                <c:pt idx="5">
                  <c:v>80.247955359657624</c:v>
                </c:pt>
                <c:pt idx="6">
                  <c:v>31.504573061935336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F82-4FBA-B1E5-CDD89A1F4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851712"/>
        <c:axId val="1"/>
      </c:barChart>
      <c:catAx>
        <c:axId val="177885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gradFill flip="none" rotWithShape="1"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2700000" scaled="1"/>
            <a:tileRect/>
          </a:gra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0"/>
        </c:scaling>
        <c:delete val="0"/>
        <c:axPos val="l"/>
        <c:majorGridlines>
          <c:spPr>
            <a:ln w="6350">
              <a:solidFill>
                <a:schemeClr val="tx1">
                  <a:alpha val="23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788517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5610323709536307"/>
          <c:y val="0.88854348490991475"/>
          <c:w val="0.29971624380285788"/>
          <c:h val="7.8936189886833263E-2"/>
        </c:manualLayout>
      </c:layout>
      <c:overlay val="0"/>
      <c:spPr>
        <a:gradFill>
          <a:gsLst>
            <a:gs pos="0">
              <a:schemeClr val="accent1">
                <a:lumMod val="5000"/>
                <a:lumOff val="95000"/>
                <a:alpha val="59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10</xdr:row>
      <xdr:rowOff>9525</xdr:rowOff>
    </xdr:from>
    <xdr:to>
      <xdr:col>8</xdr:col>
      <xdr:colOff>1314450</xdr:colOff>
      <xdr:row>31</xdr:row>
      <xdr:rowOff>95250</xdr:rowOff>
    </xdr:to>
    <xdr:graphicFrame macro="">
      <xdr:nvGraphicFramePr>
        <xdr:cNvPr id="1173" name="Chart 1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10</xdr:row>
      <xdr:rowOff>9525</xdr:rowOff>
    </xdr:from>
    <xdr:to>
      <xdr:col>8</xdr:col>
      <xdr:colOff>1323975</xdr:colOff>
      <xdr:row>31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9</xdr:row>
      <xdr:rowOff>76200</xdr:rowOff>
    </xdr:from>
    <xdr:to>
      <xdr:col>10</xdr:col>
      <xdr:colOff>152400</xdr:colOff>
      <xdr:row>32</xdr:row>
      <xdr:rowOff>76200</xdr:rowOff>
    </xdr:to>
    <xdr:graphicFrame macro="">
      <xdr:nvGraphicFramePr>
        <xdr:cNvPr id="2198" name="Chart 2">
          <a:extLst>
            <a:ext uri="{FF2B5EF4-FFF2-40B4-BE49-F238E27FC236}">
              <a16:creationId xmlns:a16="http://schemas.microsoft.com/office/drawing/2014/main" id="{00000000-0008-0000-0200-00009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10</xdr:row>
      <xdr:rowOff>104776</xdr:rowOff>
    </xdr:from>
    <xdr:to>
      <xdr:col>10</xdr:col>
      <xdr:colOff>85725</xdr:colOff>
      <xdr:row>31</xdr:row>
      <xdr:rowOff>152401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4"/>
  <sheetViews>
    <sheetView zoomScaleNormal="100" workbookViewId="0">
      <selection activeCell="M10" sqref="M10"/>
    </sheetView>
  </sheetViews>
  <sheetFormatPr defaultRowHeight="12.75" x14ac:dyDescent="0.2"/>
  <cols>
    <col min="1" max="1" width="2.42578125" customWidth="1"/>
    <col min="2" max="2" width="21.28515625" customWidth="1"/>
    <col min="4" max="4" width="11.85546875" customWidth="1"/>
    <col min="5" max="5" width="10.5703125" customWidth="1"/>
    <col min="6" max="6" width="14" customWidth="1"/>
    <col min="7" max="7" width="11.7109375" customWidth="1"/>
    <col min="9" max="9" width="10.7109375" customWidth="1"/>
  </cols>
  <sheetData>
    <row r="1" spans="2:20" ht="13.5" thickBot="1" x14ac:dyDescent="0.25"/>
    <row r="2" spans="2:20" ht="19.5" customHeight="1" thickBot="1" x14ac:dyDescent="0.25">
      <c r="B2" s="31" t="s">
        <v>73</v>
      </c>
    </row>
    <row r="3" spans="2:20" ht="9" customHeight="1" thickBot="1" x14ac:dyDescent="0.25"/>
    <row r="4" spans="2:20" ht="12.75" customHeight="1" x14ac:dyDescent="0.2">
      <c r="B4" s="33" t="s">
        <v>78</v>
      </c>
      <c r="C4" s="34"/>
      <c r="D4" s="34"/>
      <c r="E4" s="34"/>
      <c r="F4" s="34"/>
      <c r="G4" s="34"/>
      <c r="H4" s="119"/>
      <c r="I4" s="35"/>
      <c r="J4" s="9"/>
      <c r="K4" s="9"/>
      <c r="L4" s="9"/>
      <c r="M4" s="9"/>
      <c r="N4" s="9"/>
    </row>
    <row r="5" spans="2:20" ht="16.5" thickBot="1" x14ac:dyDescent="0.25">
      <c r="B5" s="36" t="s">
        <v>79</v>
      </c>
      <c r="C5" s="37"/>
      <c r="D5" s="38"/>
      <c r="E5" s="38"/>
      <c r="F5" s="38"/>
      <c r="G5" s="38"/>
      <c r="H5" s="38"/>
      <c r="I5" s="39"/>
      <c r="J5" s="9"/>
    </row>
    <row r="6" spans="2:20" ht="13.5" thickBot="1" x14ac:dyDescent="0.25">
      <c r="I6" s="99" t="s">
        <v>59</v>
      </c>
    </row>
    <row r="7" spans="2:20" ht="26.25" thickBot="1" x14ac:dyDescent="0.25">
      <c r="B7" s="5"/>
      <c r="C7" s="28" t="s">
        <v>0</v>
      </c>
      <c r="D7" s="29" t="s">
        <v>1</v>
      </c>
      <c r="E7" s="28" t="s">
        <v>2</v>
      </c>
      <c r="F7" s="28" t="s">
        <v>3</v>
      </c>
      <c r="G7" s="28" t="s">
        <v>4</v>
      </c>
      <c r="H7" s="29" t="s">
        <v>5</v>
      </c>
      <c r="I7" s="30" t="s">
        <v>6</v>
      </c>
      <c r="K7" s="2"/>
      <c r="L7" s="2"/>
      <c r="M7" s="2"/>
      <c r="N7" s="2"/>
      <c r="O7" s="2"/>
      <c r="P7" s="2"/>
      <c r="Q7" s="2"/>
    </row>
    <row r="8" spans="2:20" ht="13.5" thickBot="1" x14ac:dyDescent="0.25">
      <c r="B8" s="74" t="s">
        <v>7</v>
      </c>
      <c r="C8" s="7">
        <v>47.773293328546373</v>
      </c>
      <c r="D8" s="7">
        <v>18.8</v>
      </c>
      <c r="E8" s="7">
        <v>7.3844519129087169</v>
      </c>
      <c r="F8" s="7">
        <v>15.648406552083562</v>
      </c>
      <c r="G8" s="7">
        <v>4.1906043911577244</v>
      </c>
      <c r="H8" s="7">
        <v>0.83670791161438096</v>
      </c>
      <c r="I8" s="4">
        <v>5.4168438145955333</v>
      </c>
      <c r="K8" s="2"/>
      <c r="L8" s="2"/>
      <c r="M8" s="2"/>
      <c r="N8" s="2"/>
      <c r="O8" s="2"/>
      <c r="P8" s="2"/>
      <c r="Q8" s="2"/>
      <c r="R8" s="2"/>
      <c r="S8" s="2"/>
      <c r="T8" s="2"/>
    </row>
    <row r="9" spans="2:20" ht="13.5" thickBot="1" x14ac:dyDescent="0.25">
      <c r="B9" s="75" t="s">
        <v>8</v>
      </c>
      <c r="C9" s="8">
        <v>46.477489812751443</v>
      </c>
      <c r="D9" s="8">
        <v>16.243123681771792</v>
      </c>
      <c r="E9" s="8">
        <v>4.0462984791861754</v>
      </c>
      <c r="F9" s="8">
        <v>16.091187252274924</v>
      </c>
      <c r="G9" s="8">
        <v>10.488236596492245</v>
      </c>
      <c r="H9" s="8">
        <v>3.5801399882944618</v>
      </c>
      <c r="I9" s="3">
        <v>3.0735408786196015</v>
      </c>
      <c r="K9" s="2"/>
      <c r="L9" s="2"/>
      <c r="M9" s="2"/>
      <c r="N9" s="2"/>
      <c r="O9" s="2"/>
      <c r="P9" s="2"/>
      <c r="Q9" s="2"/>
      <c r="R9" s="2"/>
      <c r="S9" s="2"/>
      <c r="T9" s="2"/>
    </row>
    <row r="10" spans="2:20" x14ac:dyDescent="0.2">
      <c r="K10" s="2"/>
      <c r="L10" s="2"/>
      <c r="M10" s="2"/>
      <c r="N10" s="2"/>
      <c r="O10" s="2"/>
    </row>
    <row r="11" spans="2:20" x14ac:dyDescent="0.2">
      <c r="C11" s="2"/>
      <c r="D11" s="2"/>
      <c r="E11" s="2"/>
      <c r="F11" s="2"/>
      <c r="G11" s="2"/>
      <c r="H11" s="2"/>
      <c r="I11" s="2"/>
      <c r="J11" s="1"/>
      <c r="K11" s="2"/>
      <c r="L11" s="2"/>
      <c r="M11" s="2"/>
      <c r="N11" s="2"/>
      <c r="O11" s="2"/>
    </row>
    <row r="12" spans="2:20" x14ac:dyDescent="0.2">
      <c r="C12" s="2"/>
      <c r="D12" s="2"/>
      <c r="E12" s="2"/>
      <c r="F12" s="2"/>
      <c r="G12" s="2"/>
      <c r="H12" s="2"/>
      <c r="I12" s="2"/>
      <c r="K12" s="2"/>
      <c r="L12" s="2"/>
      <c r="M12" s="2"/>
      <c r="N12" s="2"/>
      <c r="O12" s="2"/>
    </row>
    <row r="13" spans="2:20" x14ac:dyDescent="0.2">
      <c r="K13" s="2"/>
      <c r="L13" s="2"/>
      <c r="M13" s="2"/>
      <c r="N13" s="2"/>
      <c r="O13" s="2"/>
    </row>
    <row r="14" spans="2:20" x14ac:dyDescent="0.2">
      <c r="K14" s="2"/>
      <c r="L14" s="2"/>
      <c r="M14" s="2"/>
      <c r="N14" s="2"/>
      <c r="O14" s="2"/>
    </row>
    <row r="15" spans="2:20" x14ac:dyDescent="0.2">
      <c r="L15" s="2"/>
      <c r="M15" s="2"/>
      <c r="N15" s="2"/>
      <c r="O15" s="2"/>
    </row>
    <row r="16" spans="2:20" x14ac:dyDescent="0.2">
      <c r="N16" s="2"/>
      <c r="O16" s="2"/>
    </row>
    <row r="33" spans="7:9" ht="13.5" thickBot="1" x14ac:dyDescent="0.25"/>
    <row r="34" spans="7:9" ht="13.5" thickBot="1" x14ac:dyDescent="0.25">
      <c r="G34" s="123" t="s">
        <v>9</v>
      </c>
      <c r="H34" s="121"/>
      <c r="I34" s="122"/>
    </row>
  </sheetData>
  <phoneticPr fontId="19" type="noConversion"/>
  <pageMargins left="0.75" right="0.75" top="1" bottom="1" header="0.5" footer="0.5"/>
  <pageSetup paperSize="8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7"/>
  <sheetViews>
    <sheetView workbookViewId="0"/>
  </sheetViews>
  <sheetFormatPr defaultRowHeight="12.75" x14ac:dyDescent="0.2"/>
  <cols>
    <col min="1" max="1" width="3.5703125" style="1" customWidth="1"/>
    <col min="2" max="2" width="38.28515625" style="1" customWidth="1"/>
    <col min="3" max="3" width="17.140625" style="1" customWidth="1"/>
    <col min="4" max="4" width="10.7109375" style="1" customWidth="1"/>
    <col min="5" max="5" width="13" style="1" customWidth="1"/>
    <col min="6" max="6" width="10.5703125" style="1" customWidth="1"/>
    <col min="7" max="7" width="10.28515625" style="1" customWidth="1"/>
    <col min="8" max="8" width="10.140625" style="1" customWidth="1"/>
    <col min="9" max="9" width="16.85546875" style="1" customWidth="1"/>
    <col min="10" max="16384" width="9.140625" style="1"/>
  </cols>
  <sheetData>
    <row r="1" spans="1:9" ht="13.5" thickBot="1" x14ac:dyDescent="0.25"/>
    <row r="2" spans="1:9" s="6" customFormat="1" ht="26.25" customHeight="1" thickBot="1" x14ac:dyDescent="0.25">
      <c r="A2"/>
      <c r="B2" s="31" t="s">
        <v>74</v>
      </c>
    </row>
    <row r="3" spans="1:9" ht="13.5" thickBot="1" x14ac:dyDescent="0.25"/>
    <row r="4" spans="1:9" ht="21" customHeight="1" thickBot="1" x14ac:dyDescent="0.25">
      <c r="B4" s="136" t="s">
        <v>88</v>
      </c>
      <c r="C4" s="137"/>
      <c r="D4" s="137"/>
      <c r="E4" s="137"/>
      <c r="F4" s="137"/>
      <c r="G4" s="137"/>
      <c r="H4" s="137"/>
      <c r="I4" s="138"/>
    </row>
    <row r="5" spans="1:9" ht="13.5" thickBot="1" x14ac:dyDescent="0.25">
      <c r="C5" s="25"/>
      <c r="D5" s="25"/>
      <c r="E5" s="25"/>
      <c r="F5" s="25"/>
      <c r="G5" s="25"/>
      <c r="H5" s="25"/>
      <c r="I5" s="113" t="s">
        <v>71</v>
      </c>
    </row>
    <row r="6" spans="1:9" ht="38.25" customHeight="1" thickBot="1" x14ac:dyDescent="0.25">
      <c r="B6" s="92" t="s">
        <v>58</v>
      </c>
      <c r="C6" s="78" t="s">
        <v>25</v>
      </c>
      <c r="D6" s="93" t="s">
        <v>51</v>
      </c>
      <c r="E6" s="94" t="s">
        <v>52</v>
      </c>
      <c r="F6" s="94" t="s">
        <v>72</v>
      </c>
      <c r="G6" s="93" t="s">
        <v>53</v>
      </c>
      <c r="H6" s="93" t="s">
        <v>54</v>
      </c>
      <c r="I6" s="95" t="s">
        <v>55</v>
      </c>
    </row>
    <row r="7" spans="1:9" ht="13.5" thickBot="1" x14ac:dyDescent="0.25">
      <c r="B7" s="96" t="s">
        <v>24</v>
      </c>
      <c r="C7" s="89">
        <v>615363</v>
      </c>
      <c r="D7" s="97">
        <v>460218</v>
      </c>
      <c r="E7" s="97">
        <v>111067</v>
      </c>
      <c r="F7" s="97">
        <v>27843</v>
      </c>
      <c r="G7" s="97">
        <v>1758</v>
      </c>
      <c r="H7" s="90">
        <v>6507</v>
      </c>
      <c r="I7" s="98">
        <v>7970</v>
      </c>
    </row>
    <row r="8" spans="1:9" ht="9" customHeight="1" thickBot="1" x14ac:dyDescent="0.25">
      <c r="B8" s="48"/>
      <c r="C8" s="56"/>
      <c r="D8" s="56"/>
      <c r="E8" s="56"/>
      <c r="F8" s="56"/>
      <c r="G8" s="56"/>
      <c r="H8" s="56"/>
      <c r="I8" s="71"/>
    </row>
    <row r="9" spans="1:9" ht="13.5" thickBot="1" x14ac:dyDescent="0.25">
      <c r="B9" s="104" t="s">
        <v>29</v>
      </c>
      <c r="C9" s="105">
        <f>C12+C11+C10</f>
        <v>316759</v>
      </c>
      <c r="D9" s="101"/>
      <c r="E9" s="22"/>
      <c r="F9" s="22"/>
      <c r="G9" s="22"/>
      <c r="H9" s="22"/>
      <c r="I9" s="72"/>
    </row>
    <row r="10" spans="1:9" x14ac:dyDescent="0.2">
      <c r="B10" s="102" t="s">
        <v>60</v>
      </c>
      <c r="C10" s="103">
        <v>249788</v>
      </c>
      <c r="D10" s="16">
        <v>202373</v>
      </c>
      <c r="E10" s="17">
        <v>44820</v>
      </c>
      <c r="F10" s="17">
        <v>253</v>
      </c>
      <c r="G10" s="17">
        <v>1202</v>
      </c>
      <c r="H10" s="17">
        <v>14</v>
      </c>
      <c r="I10" s="60">
        <v>1126</v>
      </c>
    </row>
    <row r="11" spans="1:9" x14ac:dyDescent="0.2">
      <c r="B11" s="68" t="s">
        <v>61</v>
      </c>
      <c r="C11" s="66">
        <v>56355</v>
      </c>
      <c r="D11" s="16">
        <v>43053</v>
      </c>
      <c r="E11" s="17">
        <v>12491</v>
      </c>
      <c r="F11" s="17">
        <v>581</v>
      </c>
      <c r="G11" s="17">
        <v>75</v>
      </c>
      <c r="H11" s="17" t="s">
        <v>83</v>
      </c>
      <c r="I11" s="60">
        <v>155</v>
      </c>
    </row>
    <row r="12" spans="1:9" ht="13.5" thickBot="1" x14ac:dyDescent="0.25">
      <c r="B12" s="107" t="s">
        <v>62</v>
      </c>
      <c r="C12" s="108">
        <v>10616</v>
      </c>
      <c r="D12" s="16">
        <v>8558</v>
      </c>
      <c r="E12" s="17">
        <v>2004</v>
      </c>
      <c r="F12" s="17">
        <v>18</v>
      </c>
      <c r="G12" s="17">
        <v>36</v>
      </c>
      <c r="H12" s="17" t="s">
        <v>83</v>
      </c>
      <c r="I12" s="60" t="s">
        <v>83</v>
      </c>
    </row>
    <row r="13" spans="1:9" s="12" customFormat="1" ht="13.5" thickBot="1" x14ac:dyDescent="0.25">
      <c r="B13" s="104" t="s">
        <v>28</v>
      </c>
      <c r="C13" s="105">
        <f>C21+C20+C19+C18+C17+C16+C15+C14</f>
        <v>298604</v>
      </c>
      <c r="D13" s="106"/>
      <c r="E13" s="18"/>
      <c r="F13" s="18"/>
      <c r="G13" s="18"/>
      <c r="H13" s="18"/>
      <c r="I13" s="73"/>
    </row>
    <row r="14" spans="1:9" x14ac:dyDescent="0.2">
      <c r="B14" s="109" t="s">
        <v>63</v>
      </c>
      <c r="C14" s="103">
        <v>179051</v>
      </c>
      <c r="D14" s="16">
        <v>140363</v>
      </c>
      <c r="E14" s="17">
        <v>17563</v>
      </c>
      <c r="F14" s="17">
        <v>15143</v>
      </c>
      <c r="G14" s="17">
        <v>342</v>
      </c>
      <c r="H14" s="17" t="s">
        <v>83</v>
      </c>
      <c r="I14" s="60">
        <v>5640</v>
      </c>
    </row>
    <row r="15" spans="1:9" x14ac:dyDescent="0.2">
      <c r="B15" s="69" t="s">
        <v>64</v>
      </c>
      <c r="C15" s="66">
        <v>2764</v>
      </c>
      <c r="D15" s="16">
        <v>560</v>
      </c>
      <c r="E15" s="17">
        <v>2204</v>
      </c>
      <c r="F15" s="17" t="s">
        <v>83</v>
      </c>
      <c r="G15" s="17" t="s">
        <v>83</v>
      </c>
      <c r="H15" s="17" t="s">
        <v>83</v>
      </c>
      <c r="I15" s="60" t="s">
        <v>83</v>
      </c>
    </row>
    <row r="16" spans="1:9" x14ac:dyDescent="0.2">
      <c r="B16" s="69" t="s">
        <v>65</v>
      </c>
      <c r="C16" s="66">
        <v>36830</v>
      </c>
      <c r="D16" s="16">
        <v>20652</v>
      </c>
      <c r="E16" s="17">
        <v>4025</v>
      </c>
      <c r="F16" s="17">
        <v>11564</v>
      </c>
      <c r="G16" s="17">
        <v>55</v>
      </c>
      <c r="H16" s="17" t="s">
        <v>83</v>
      </c>
      <c r="I16" s="60">
        <v>534</v>
      </c>
    </row>
    <row r="17" spans="2:9" x14ac:dyDescent="0.2">
      <c r="B17" s="69" t="s">
        <v>66</v>
      </c>
      <c r="C17" s="66">
        <v>31479</v>
      </c>
      <c r="D17" s="16">
        <v>19954</v>
      </c>
      <c r="E17" s="17">
        <v>11462</v>
      </c>
      <c r="F17" s="17">
        <v>13</v>
      </c>
      <c r="G17" s="17" t="s">
        <v>83</v>
      </c>
      <c r="H17" s="17" t="s">
        <v>83</v>
      </c>
      <c r="I17" s="60">
        <v>50</v>
      </c>
    </row>
    <row r="18" spans="2:9" x14ac:dyDescent="0.2">
      <c r="B18" s="69" t="s">
        <v>67</v>
      </c>
      <c r="C18" s="66">
        <v>8041</v>
      </c>
      <c r="D18" s="16">
        <v>6867</v>
      </c>
      <c r="E18" s="17">
        <v>1174</v>
      </c>
      <c r="F18" s="17" t="s">
        <v>83</v>
      </c>
      <c r="G18" s="17" t="s">
        <v>83</v>
      </c>
      <c r="H18" s="17" t="s">
        <v>83</v>
      </c>
      <c r="I18" s="60" t="s">
        <v>83</v>
      </c>
    </row>
    <row r="19" spans="2:9" x14ac:dyDescent="0.2">
      <c r="B19" s="69" t="s">
        <v>68</v>
      </c>
      <c r="C19" s="66">
        <v>2789</v>
      </c>
      <c r="D19" s="16">
        <v>2609</v>
      </c>
      <c r="E19" s="17">
        <v>180</v>
      </c>
      <c r="F19" s="17" t="s">
        <v>83</v>
      </c>
      <c r="G19" s="17" t="s">
        <v>83</v>
      </c>
      <c r="H19" s="17" t="s">
        <v>83</v>
      </c>
      <c r="I19" s="60" t="s">
        <v>83</v>
      </c>
    </row>
    <row r="20" spans="2:9" x14ac:dyDescent="0.2">
      <c r="B20" s="69" t="s">
        <v>69</v>
      </c>
      <c r="C20" s="66">
        <v>21424</v>
      </c>
      <c r="D20" s="16">
        <v>5651</v>
      </c>
      <c r="E20" s="17">
        <v>15024</v>
      </c>
      <c r="F20" s="17">
        <v>236</v>
      </c>
      <c r="G20" s="17">
        <v>48</v>
      </c>
      <c r="H20" s="17" t="s">
        <v>83</v>
      </c>
      <c r="I20" s="60">
        <v>465</v>
      </c>
    </row>
    <row r="21" spans="2:9" ht="13.5" thickBot="1" x14ac:dyDescent="0.25">
      <c r="B21" s="70" t="s">
        <v>70</v>
      </c>
      <c r="C21" s="67">
        <v>16226</v>
      </c>
      <c r="D21" s="63">
        <v>9578</v>
      </c>
      <c r="E21" s="64">
        <v>120</v>
      </c>
      <c r="F21" s="64">
        <v>35</v>
      </c>
      <c r="G21" s="64" t="s">
        <v>83</v>
      </c>
      <c r="H21" s="64">
        <v>6493</v>
      </c>
      <c r="I21" s="65" t="s">
        <v>83</v>
      </c>
    </row>
    <row r="25" spans="2:9" x14ac:dyDescent="0.2">
      <c r="C25" s="13"/>
      <c r="D25" s="13"/>
      <c r="E25" s="13"/>
      <c r="F25" s="13"/>
      <c r="G25" s="13"/>
      <c r="H25" s="13"/>
      <c r="I25" s="13"/>
    </row>
    <row r="26" spans="2:9" x14ac:dyDescent="0.2">
      <c r="C26" s="13"/>
      <c r="D26" s="13"/>
      <c r="E26" s="13"/>
      <c r="F26" s="13"/>
      <c r="G26" s="13"/>
      <c r="H26" s="13"/>
      <c r="I26" s="13"/>
    </row>
    <row r="27" spans="2:9" x14ac:dyDescent="0.2">
      <c r="C27" s="13"/>
      <c r="D27" s="13"/>
      <c r="E27" s="13"/>
      <c r="F27" s="13"/>
      <c r="G27" s="13"/>
      <c r="H27" s="13"/>
      <c r="I27" s="13"/>
    </row>
    <row r="28" spans="2:9" x14ac:dyDescent="0.2">
      <c r="C28" s="13"/>
      <c r="D28" s="13"/>
      <c r="E28" s="13"/>
      <c r="F28" s="13"/>
      <c r="G28" s="13"/>
      <c r="H28" s="13"/>
      <c r="I28" s="13"/>
    </row>
    <row r="29" spans="2:9" x14ac:dyDescent="0.2">
      <c r="C29" s="13"/>
      <c r="D29" s="13"/>
      <c r="E29" s="13"/>
      <c r="F29" s="13"/>
      <c r="G29" s="13"/>
      <c r="H29" s="13"/>
      <c r="I29" s="13"/>
    </row>
    <row r="30" spans="2:9" x14ac:dyDescent="0.2">
      <c r="C30" s="13"/>
      <c r="D30" s="13"/>
      <c r="E30" s="13"/>
      <c r="F30" s="13"/>
      <c r="G30" s="13"/>
      <c r="H30" s="13"/>
      <c r="I30" s="13"/>
    </row>
    <row r="31" spans="2:9" x14ac:dyDescent="0.2">
      <c r="C31" s="13"/>
      <c r="D31" s="13"/>
      <c r="E31" s="13"/>
      <c r="F31" s="13"/>
      <c r="G31" s="13"/>
      <c r="H31" s="13"/>
      <c r="I31" s="13"/>
    </row>
    <row r="32" spans="2:9" x14ac:dyDescent="0.2">
      <c r="C32" s="13"/>
      <c r="D32" s="13"/>
      <c r="E32" s="13"/>
      <c r="F32" s="13"/>
      <c r="G32" s="13"/>
      <c r="H32" s="13"/>
      <c r="I32" s="13"/>
    </row>
    <row r="33" spans="3:9" x14ac:dyDescent="0.2">
      <c r="C33" s="13"/>
      <c r="D33" s="13"/>
      <c r="E33" s="13"/>
      <c r="F33" s="13"/>
      <c r="G33" s="13"/>
      <c r="H33" s="13"/>
      <c r="I33" s="13"/>
    </row>
    <row r="34" spans="3:9" x14ac:dyDescent="0.2">
      <c r="C34" s="13"/>
      <c r="D34" s="13"/>
      <c r="E34" s="13"/>
      <c r="F34" s="13"/>
      <c r="G34" s="13"/>
      <c r="H34" s="13"/>
      <c r="I34" s="13"/>
    </row>
    <row r="35" spans="3:9" x14ac:dyDescent="0.2">
      <c r="C35" s="13"/>
      <c r="D35" s="13"/>
      <c r="E35" s="13"/>
      <c r="F35" s="13"/>
      <c r="G35" s="13"/>
      <c r="H35" s="13"/>
      <c r="I35" s="13"/>
    </row>
    <row r="36" spans="3:9" x14ac:dyDescent="0.2">
      <c r="C36" s="13"/>
      <c r="D36" s="13"/>
      <c r="E36" s="13"/>
      <c r="F36" s="13"/>
      <c r="G36" s="13"/>
      <c r="H36" s="13"/>
      <c r="I36" s="13"/>
    </row>
    <row r="37" spans="3:9" ht="14.25" x14ac:dyDescent="0.2">
      <c r="H37" s="23"/>
      <c r="I37" s="23"/>
    </row>
  </sheetData>
  <mergeCells count="1">
    <mergeCell ref="B4:I4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34"/>
  <sheetViews>
    <sheetView zoomScaleNormal="100" workbookViewId="0">
      <selection activeCell="C4" sqref="C4"/>
    </sheetView>
  </sheetViews>
  <sheetFormatPr defaultRowHeight="12.75" x14ac:dyDescent="0.2"/>
  <cols>
    <col min="1" max="1" width="2.42578125" customWidth="1"/>
    <col min="2" max="2" width="25.140625" customWidth="1"/>
    <col min="4" max="4" width="11.85546875" customWidth="1"/>
    <col min="5" max="5" width="10.5703125" customWidth="1"/>
    <col min="6" max="6" width="14" customWidth="1"/>
    <col min="7" max="7" width="11.7109375" customWidth="1"/>
    <col min="9" max="9" width="11.5703125" customWidth="1"/>
  </cols>
  <sheetData>
    <row r="1" spans="2:20" ht="13.5" thickBot="1" x14ac:dyDescent="0.25"/>
    <row r="2" spans="2:20" ht="24" customHeight="1" thickBot="1" x14ac:dyDescent="0.25">
      <c r="B2" s="31" t="s">
        <v>74</v>
      </c>
    </row>
    <row r="3" spans="2:20" ht="9.75" customHeight="1" thickBot="1" x14ac:dyDescent="0.25"/>
    <row r="4" spans="2:20" ht="12.75" customHeight="1" x14ac:dyDescent="0.2">
      <c r="B4" s="33" t="s">
        <v>78</v>
      </c>
      <c r="C4" s="34"/>
      <c r="D4" s="34"/>
      <c r="E4" s="34"/>
      <c r="F4" s="34"/>
      <c r="G4" s="34"/>
      <c r="H4" s="119"/>
      <c r="I4" s="35"/>
      <c r="J4" s="9"/>
      <c r="K4" s="9"/>
      <c r="L4" s="9"/>
      <c r="M4" s="9"/>
      <c r="N4" s="9"/>
    </row>
    <row r="5" spans="2:20" ht="16.5" thickBot="1" x14ac:dyDescent="0.25">
      <c r="B5" s="36" t="s">
        <v>77</v>
      </c>
      <c r="C5" s="37"/>
      <c r="D5" s="38"/>
      <c r="E5" s="38"/>
      <c r="F5" s="38"/>
      <c r="G5" s="38"/>
      <c r="H5" s="38"/>
      <c r="I5" s="39"/>
      <c r="J5" s="9"/>
    </row>
    <row r="6" spans="2:20" ht="13.5" thickBot="1" x14ac:dyDescent="0.25">
      <c r="I6" s="99" t="s">
        <v>59</v>
      </c>
    </row>
    <row r="7" spans="2:20" ht="26.25" thickBot="1" x14ac:dyDescent="0.25">
      <c r="B7" s="5"/>
      <c r="C7" s="28" t="s">
        <v>0</v>
      </c>
      <c r="D7" s="29" t="s">
        <v>1</v>
      </c>
      <c r="E7" s="28" t="s">
        <v>2</v>
      </c>
      <c r="F7" s="28" t="s">
        <v>3</v>
      </c>
      <c r="G7" s="28" t="s">
        <v>4</v>
      </c>
      <c r="H7" s="29" t="s">
        <v>5</v>
      </c>
      <c r="I7" s="30" t="s">
        <v>6</v>
      </c>
      <c r="K7" s="2"/>
      <c r="L7" s="2"/>
      <c r="M7" s="2"/>
      <c r="N7" s="2"/>
      <c r="O7" s="2"/>
      <c r="P7" s="2"/>
      <c r="Q7" s="2"/>
    </row>
    <row r="8" spans="2:20" ht="13.5" thickBot="1" x14ac:dyDescent="0.25">
      <c r="B8" s="74" t="s">
        <v>7</v>
      </c>
      <c r="C8" s="7">
        <v>48.955887457607872</v>
      </c>
      <c r="D8" s="7">
        <v>18.542084978976899</v>
      </c>
      <c r="E8" s="7">
        <v>7.2770578363505782</v>
      </c>
      <c r="F8" s="7">
        <v>15.149839568550824</v>
      </c>
      <c r="G8" s="7">
        <v>3.5</v>
      </c>
      <c r="H8" s="7">
        <v>0.75546086776422783</v>
      </c>
      <c r="I8" s="4">
        <v>5.7695183371177201</v>
      </c>
      <c r="K8" s="2"/>
      <c r="L8" s="2"/>
      <c r="M8" s="2"/>
      <c r="N8" s="2"/>
      <c r="O8" s="2"/>
      <c r="P8" s="2"/>
      <c r="Q8" s="2"/>
      <c r="R8" s="2"/>
      <c r="S8" s="2"/>
      <c r="T8" s="2"/>
    </row>
    <row r="9" spans="2:20" ht="13.5" thickBot="1" x14ac:dyDescent="0.25">
      <c r="B9" s="75" t="s">
        <v>8</v>
      </c>
      <c r="C9" s="8">
        <v>46.480859338893346</v>
      </c>
      <c r="D9" s="8">
        <v>16.726399305841017</v>
      </c>
      <c r="E9" s="8">
        <v>3.9747132410189763</v>
      </c>
      <c r="F9" s="8">
        <v>16.077024194671878</v>
      </c>
      <c r="G9" s="8">
        <v>9.6</v>
      </c>
      <c r="H9" s="8">
        <v>3.7914580527951887</v>
      </c>
      <c r="I9" s="3">
        <v>3.2781131845452642</v>
      </c>
      <c r="K9" s="2"/>
      <c r="L9" s="2"/>
      <c r="M9" s="2"/>
      <c r="N9" s="2"/>
      <c r="O9" s="2"/>
      <c r="P9" s="2"/>
      <c r="Q9" s="2"/>
      <c r="R9" s="2"/>
      <c r="S9" s="2"/>
      <c r="T9" s="2"/>
    </row>
    <row r="10" spans="2:20" x14ac:dyDescent="0.2">
      <c r="K10" s="2"/>
      <c r="L10" s="2"/>
      <c r="M10" s="2"/>
      <c r="N10" s="2"/>
      <c r="O10" s="2"/>
    </row>
    <row r="11" spans="2:20" x14ac:dyDescent="0.2">
      <c r="C11" s="2"/>
      <c r="D11" s="2"/>
      <c r="E11" s="2"/>
      <c r="F11" s="2"/>
      <c r="G11" s="2"/>
      <c r="H11" s="2"/>
      <c r="I11" s="2"/>
      <c r="J11" s="1"/>
      <c r="K11" s="2"/>
      <c r="L11" s="2"/>
      <c r="M11" s="2"/>
      <c r="N11" s="2"/>
      <c r="O11" s="2"/>
    </row>
    <row r="12" spans="2:20" x14ac:dyDescent="0.2">
      <c r="C12" s="2"/>
      <c r="D12" s="2"/>
      <c r="E12" s="2"/>
      <c r="F12" s="2"/>
      <c r="G12" s="2"/>
      <c r="H12" s="2"/>
      <c r="I12" s="2"/>
      <c r="K12" s="2"/>
      <c r="L12" s="2"/>
      <c r="M12" s="2"/>
      <c r="N12" s="2"/>
      <c r="O12" s="2"/>
    </row>
    <row r="13" spans="2:20" x14ac:dyDescent="0.2">
      <c r="K13" s="2"/>
      <c r="L13" s="2"/>
      <c r="M13" s="2"/>
      <c r="N13" s="2"/>
      <c r="O13" s="2"/>
    </row>
    <row r="14" spans="2:20" x14ac:dyDescent="0.2">
      <c r="K14" s="2"/>
      <c r="L14" s="2"/>
      <c r="M14" s="2"/>
      <c r="N14" s="2"/>
      <c r="O14" s="2"/>
    </row>
    <row r="15" spans="2:20" x14ac:dyDescent="0.2">
      <c r="L15" s="2"/>
      <c r="M15" s="2"/>
      <c r="N15" s="2"/>
      <c r="O15" s="2"/>
    </row>
    <row r="16" spans="2:20" x14ac:dyDescent="0.2">
      <c r="N16" s="2"/>
      <c r="O16" s="2"/>
    </row>
    <row r="33" spans="7:9" ht="13.5" thickBot="1" x14ac:dyDescent="0.25"/>
    <row r="34" spans="7:9" ht="13.5" thickBot="1" x14ac:dyDescent="0.25">
      <c r="G34" s="123" t="s">
        <v>9</v>
      </c>
      <c r="H34" s="121"/>
      <c r="I34" s="122"/>
    </row>
  </sheetData>
  <pageMargins left="0.75" right="0.75" top="1" bottom="1" header="0.5" footer="0.5"/>
  <pageSetup paperSize="8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zoomScaleNormal="100" workbookViewId="0"/>
  </sheetViews>
  <sheetFormatPr defaultRowHeight="12.75" x14ac:dyDescent="0.2"/>
  <cols>
    <col min="1" max="1" width="2.42578125" customWidth="1"/>
    <col min="2" max="2" width="19.5703125" customWidth="1"/>
    <col min="4" max="4" width="13.140625" customWidth="1"/>
    <col min="5" max="5" width="10.5703125" customWidth="1"/>
    <col min="6" max="6" width="12.5703125" customWidth="1"/>
    <col min="7" max="7" width="9.7109375" customWidth="1"/>
    <col min="8" max="8" width="13.5703125" customWidth="1"/>
    <col min="9" max="9" width="16.42578125" customWidth="1"/>
  </cols>
  <sheetData>
    <row r="1" spans="1:10" ht="10.5" customHeight="1" thickBot="1" x14ac:dyDescent="0.25"/>
    <row r="2" spans="1:10" s="6" customFormat="1" ht="26.25" customHeight="1" thickBot="1" x14ac:dyDescent="0.25">
      <c r="A2"/>
      <c r="B2" s="31" t="s">
        <v>73</v>
      </c>
    </row>
    <row r="3" spans="1:10" ht="8.25" customHeight="1" thickBot="1" x14ac:dyDescent="0.25"/>
    <row r="4" spans="1:10" x14ac:dyDescent="0.2">
      <c r="B4" s="124" t="s">
        <v>81</v>
      </c>
      <c r="C4" s="125"/>
      <c r="D4" s="125"/>
      <c r="E4" s="125"/>
      <c r="F4" s="125"/>
      <c r="G4" s="125"/>
      <c r="H4" s="125"/>
      <c r="I4" s="126"/>
    </row>
    <row r="5" spans="1:10" ht="13.5" thickBot="1" x14ac:dyDescent="0.25">
      <c r="B5" s="127" t="s">
        <v>80</v>
      </c>
      <c r="C5" s="128"/>
      <c r="D5" s="128"/>
      <c r="E5" s="128"/>
      <c r="F5" s="128"/>
      <c r="G5" s="128"/>
      <c r="H5" s="128"/>
      <c r="I5" s="129"/>
    </row>
    <row r="6" spans="1:10" ht="13.5" thickBot="1" x14ac:dyDescent="0.25">
      <c r="I6" s="99" t="s">
        <v>59</v>
      </c>
    </row>
    <row r="7" spans="1:10" ht="26.25" thickBot="1" x14ac:dyDescent="0.25">
      <c r="B7" s="5"/>
      <c r="C7" s="26" t="s">
        <v>0</v>
      </c>
      <c r="D7" s="27" t="s">
        <v>1</v>
      </c>
      <c r="E7" s="26" t="s">
        <v>2</v>
      </c>
      <c r="F7" s="26" t="s">
        <v>3</v>
      </c>
      <c r="G7" s="26" t="s">
        <v>4</v>
      </c>
      <c r="H7" s="27" t="s">
        <v>5</v>
      </c>
      <c r="I7" s="26" t="s">
        <v>6</v>
      </c>
    </row>
    <row r="8" spans="1:10" ht="13.5" thickBot="1" x14ac:dyDescent="0.25">
      <c r="B8" s="76" t="s">
        <v>7</v>
      </c>
      <c r="C8" s="7">
        <v>52.283075475417697</v>
      </c>
      <c r="D8" s="7">
        <v>55.166403756280324</v>
      </c>
      <c r="E8" s="7">
        <v>66.048630301755665</v>
      </c>
      <c r="F8" s="7">
        <v>50.899534275257693</v>
      </c>
      <c r="G8" s="7">
        <v>29.869467951746277</v>
      </c>
      <c r="H8" s="7">
        <v>19.944060787741737</v>
      </c>
      <c r="I8" s="4">
        <v>65.261891263279267</v>
      </c>
    </row>
    <row r="9" spans="1:10" ht="13.5" thickBot="1" x14ac:dyDescent="0.25">
      <c r="B9" s="76" t="s">
        <v>8</v>
      </c>
      <c r="C9" s="8">
        <v>47.716924524582311</v>
      </c>
      <c r="D9" s="8">
        <v>44.833596243719683</v>
      </c>
      <c r="E9" s="8">
        <v>33.951369698244335</v>
      </c>
      <c r="F9" s="8">
        <v>49.100465724742307</v>
      </c>
      <c r="G9" s="8">
        <v>70.130532048253727</v>
      </c>
      <c r="H9" s="8">
        <v>80.055939212258266</v>
      </c>
      <c r="I9" s="3">
        <v>34.738108736720733</v>
      </c>
    </row>
    <row r="10" spans="1:10" ht="6.75" customHeight="1" x14ac:dyDescent="0.2"/>
    <row r="11" spans="1:10" x14ac:dyDescent="0.2">
      <c r="J11" s="1"/>
    </row>
    <row r="33" spans="9:10" ht="9.75" customHeight="1" x14ac:dyDescent="0.2"/>
    <row r="34" spans="9:10" ht="1.5" customHeight="1" thickBot="1" x14ac:dyDescent="0.25"/>
    <row r="35" spans="9:10" ht="13.5" thickBot="1" x14ac:dyDescent="0.25">
      <c r="I35" s="120" t="s">
        <v>27</v>
      </c>
      <c r="J35" s="122"/>
    </row>
  </sheetData>
  <mergeCells count="2">
    <mergeCell ref="B4:I4"/>
    <mergeCell ref="B5:I5"/>
  </mergeCells>
  <phoneticPr fontId="19" type="noConversion"/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zoomScaleNormal="100" workbookViewId="0"/>
  </sheetViews>
  <sheetFormatPr defaultRowHeight="12.75" x14ac:dyDescent="0.2"/>
  <cols>
    <col min="1" max="1" width="2.42578125" customWidth="1"/>
    <col min="2" max="2" width="27.28515625" customWidth="1"/>
    <col min="4" max="4" width="13.140625" customWidth="1"/>
    <col min="5" max="5" width="10.5703125" customWidth="1"/>
    <col min="6" max="6" width="12.5703125" customWidth="1"/>
    <col min="7" max="7" width="9.7109375" customWidth="1"/>
  </cols>
  <sheetData>
    <row r="1" spans="1:10" ht="10.5" customHeight="1" thickBot="1" x14ac:dyDescent="0.25"/>
    <row r="2" spans="1:10" s="6" customFormat="1" ht="26.25" customHeight="1" thickBot="1" x14ac:dyDescent="0.25">
      <c r="A2"/>
      <c r="B2" s="31" t="s">
        <v>74</v>
      </c>
    </row>
    <row r="3" spans="1:10" ht="8.25" customHeight="1" thickBot="1" x14ac:dyDescent="0.25"/>
    <row r="4" spans="1:10" x14ac:dyDescent="0.2">
      <c r="B4" s="124" t="s">
        <v>81</v>
      </c>
      <c r="C4" s="125"/>
      <c r="D4" s="125"/>
      <c r="E4" s="125"/>
      <c r="F4" s="125"/>
      <c r="G4" s="125"/>
      <c r="H4" s="125"/>
      <c r="I4" s="126"/>
    </row>
    <row r="5" spans="1:10" ht="13.5" thickBot="1" x14ac:dyDescent="0.25">
      <c r="B5" s="127" t="s">
        <v>82</v>
      </c>
      <c r="C5" s="128"/>
      <c r="D5" s="128"/>
      <c r="E5" s="128"/>
      <c r="F5" s="128"/>
      <c r="G5" s="128"/>
      <c r="H5" s="128"/>
      <c r="I5" s="129"/>
    </row>
    <row r="6" spans="1:10" ht="13.5" thickBot="1" x14ac:dyDescent="0.25">
      <c r="I6" s="99" t="s">
        <v>59</v>
      </c>
    </row>
    <row r="7" spans="1:10" ht="26.25" thickBot="1" x14ac:dyDescent="0.25">
      <c r="B7" s="5"/>
      <c r="C7" s="26" t="s">
        <v>0</v>
      </c>
      <c r="D7" s="27" t="s">
        <v>1</v>
      </c>
      <c r="E7" s="26" t="s">
        <v>2</v>
      </c>
      <c r="F7" s="26" t="s">
        <v>3</v>
      </c>
      <c r="G7" s="26" t="s">
        <v>4</v>
      </c>
      <c r="H7" s="27" t="s">
        <v>5</v>
      </c>
      <c r="I7" s="26" t="s">
        <v>6</v>
      </c>
    </row>
    <row r="8" spans="1:10" ht="13.5" thickBot="1" x14ac:dyDescent="0.25">
      <c r="B8" s="76" t="s">
        <v>7</v>
      </c>
      <c r="C8" s="7">
        <v>56.542096937348177</v>
      </c>
      <c r="D8" s="7">
        <v>57.795118409321333</v>
      </c>
      <c r="E8" s="7">
        <v>69.340523940292371</v>
      </c>
      <c r="F8" s="7">
        <v>53.790524129091366</v>
      </c>
      <c r="G8" s="7">
        <v>31.198120278478449</v>
      </c>
      <c r="H8" s="7">
        <v>19.752044640342366</v>
      </c>
      <c r="I8" s="4">
        <v>68.495426938064668</v>
      </c>
    </row>
    <row r="9" spans="1:10" ht="13.5" thickBot="1" x14ac:dyDescent="0.25">
      <c r="B9" s="76" t="s">
        <v>8</v>
      </c>
      <c r="C9" s="8">
        <v>43.45790306265183</v>
      </c>
      <c r="D9" s="8">
        <v>42.204881590678667</v>
      </c>
      <c r="E9" s="8">
        <v>30.659476059707625</v>
      </c>
      <c r="F9" s="8">
        <v>46.209475870908634</v>
      </c>
      <c r="G9" s="8">
        <v>68.801879721521559</v>
      </c>
      <c r="H9" s="8">
        <v>80.247955359657624</v>
      </c>
      <c r="I9" s="3">
        <v>31.504573061935336</v>
      </c>
    </row>
    <row r="10" spans="1:10" ht="6.75" customHeight="1" x14ac:dyDescent="0.2"/>
    <row r="11" spans="1:10" x14ac:dyDescent="0.2">
      <c r="J11" s="1"/>
    </row>
    <row r="33" spans="9:11" ht="9.75" customHeight="1" x14ac:dyDescent="0.2"/>
    <row r="34" spans="9:11" ht="1.5" customHeight="1" thickBot="1" x14ac:dyDescent="0.25"/>
    <row r="35" spans="9:11" ht="13.5" thickBot="1" x14ac:dyDescent="0.25">
      <c r="I35" s="120" t="s">
        <v>27</v>
      </c>
      <c r="J35" s="121"/>
      <c r="K35" s="122"/>
    </row>
  </sheetData>
  <mergeCells count="2">
    <mergeCell ref="B4:I4"/>
    <mergeCell ref="B5:I5"/>
  </mergeCells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8"/>
  <sheetViews>
    <sheetView workbookViewId="0"/>
  </sheetViews>
  <sheetFormatPr defaultRowHeight="12.75" x14ac:dyDescent="0.2"/>
  <cols>
    <col min="1" max="1" width="3" style="1" customWidth="1"/>
    <col min="2" max="2" width="76" style="1" customWidth="1"/>
    <col min="3" max="3" width="15.7109375" style="1" customWidth="1"/>
    <col min="4" max="5" width="14.5703125" style="1" customWidth="1"/>
    <col min="6" max="16384" width="9.140625" style="1"/>
  </cols>
  <sheetData>
    <row r="1" spans="1:5" ht="13.5" thickBot="1" x14ac:dyDescent="0.25"/>
    <row r="2" spans="1:5" s="6" customFormat="1" ht="16.5" customHeight="1" thickBot="1" x14ac:dyDescent="0.25">
      <c r="A2"/>
      <c r="B2" s="31" t="s">
        <v>73</v>
      </c>
    </row>
    <row r="3" spans="1:5" ht="9.75" customHeight="1" thickBot="1" x14ac:dyDescent="0.25"/>
    <row r="4" spans="1:5" ht="18.75" customHeight="1" thickBot="1" x14ac:dyDescent="0.25">
      <c r="B4" s="130" t="s">
        <v>75</v>
      </c>
      <c r="C4" s="131"/>
      <c r="D4" s="131"/>
      <c r="E4" s="132"/>
    </row>
    <row r="5" spans="1:5" ht="12.75" customHeight="1" thickBot="1" x14ac:dyDescent="0.25">
      <c r="B5" s="21"/>
      <c r="C5" s="21"/>
      <c r="D5" s="21"/>
      <c r="E5" s="100" t="s">
        <v>57</v>
      </c>
    </row>
    <row r="6" spans="1:5" ht="18" customHeight="1" thickBot="1" x14ac:dyDescent="0.25">
      <c r="B6" s="77"/>
      <c r="C6" s="28" t="s">
        <v>24</v>
      </c>
      <c r="D6" s="78" t="s">
        <v>23</v>
      </c>
      <c r="E6" s="79" t="s">
        <v>30</v>
      </c>
    </row>
    <row r="7" spans="1:5" ht="13.5" thickBot="1" x14ac:dyDescent="0.25">
      <c r="B7" s="80" t="s">
        <v>10</v>
      </c>
      <c r="C7" s="81">
        <v>928421960</v>
      </c>
      <c r="D7" s="82">
        <v>479034672</v>
      </c>
      <c r="E7" s="83">
        <v>449387288</v>
      </c>
    </row>
    <row r="8" spans="1:5" ht="9" customHeight="1" x14ac:dyDescent="0.2">
      <c r="B8" s="48"/>
      <c r="C8" s="52"/>
      <c r="D8" s="40"/>
      <c r="E8" s="41"/>
    </row>
    <row r="9" spans="1:5" x14ac:dyDescent="0.2">
      <c r="B9" s="49" t="s">
        <v>15</v>
      </c>
      <c r="C9" s="53">
        <f>C13+C12+C11+C10</f>
        <v>437714570</v>
      </c>
      <c r="D9" s="45">
        <f>D13+D12+D11+D10</f>
        <v>228850639</v>
      </c>
      <c r="E9" s="42">
        <f>E13+E12+E11+E10</f>
        <v>208863931</v>
      </c>
    </row>
    <row r="10" spans="1:5" x14ac:dyDescent="0.2">
      <c r="B10" s="50" t="s">
        <v>11</v>
      </c>
      <c r="C10" s="54">
        <v>389528106</v>
      </c>
      <c r="D10" s="46">
        <v>207442537</v>
      </c>
      <c r="E10" s="43">
        <v>182085569</v>
      </c>
    </row>
    <row r="11" spans="1:5" x14ac:dyDescent="0.2">
      <c r="B11" s="50" t="s">
        <v>12</v>
      </c>
      <c r="C11" s="54">
        <v>24325119</v>
      </c>
      <c r="D11" s="46">
        <v>11070706</v>
      </c>
      <c r="E11" s="43">
        <v>13254413</v>
      </c>
    </row>
    <row r="12" spans="1:5" x14ac:dyDescent="0.2">
      <c r="B12" s="50" t="s">
        <v>13</v>
      </c>
      <c r="C12" s="54">
        <v>9444934</v>
      </c>
      <c r="D12" s="46">
        <v>3097230</v>
      </c>
      <c r="E12" s="43">
        <v>6347704</v>
      </c>
    </row>
    <row r="13" spans="1:5" x14ac:dyDescent="0.2">
      <c r="B13" s="50" t="s">
        <v>14</v>
      </c>
      <c r="C13" s="54">
        <v>14416411</v>
      </c>
      <c r="D13" s="46">
        <v>7240166</v>
      </c>
      <c r="E13" s="43">
        <v>7176245</v>
      </c>
    </row>
    <row r="14" spans="1:5" x14ac:dyDescent="0.2">
      <c r="B14" s="49" t="s">
        <v>17</v>
      </c>
      <c r="C14" s="53">
        <f>C15</f>
        <v>162812130</v>
      </c>
      <c r="D14" s="53">
        <f t="shared" ref="D14:E14" si="0">D15</f>
        <v>89817597</v>
      </c>
      <c r="E14" s="53">
        <f t="shared" si="0"/>
        <v>72994533</v>
      </c>
    </row>
    <row r="15" spans="1:5" x14ac:dyDescent="0.2">
      <c r="B15" s="50" t="s">
        <v>16</v>
      </c>
      <c r="C15" s="54">
        <v>162812130</v>
      </c>
      <c r="D15" s="46">
        <v>89817597</v>
      </c>
      <c r="E15" s="43">
        <v>72994533</v>
      </c>
    </row>
    <row r="16" spans="1:5" x14ac:dyDescent="0.2">
      <c r="B16" s="49" t="s">
        <v>19</v>
      </c>
      <c r="C16" s="53">
        <f>C21+C20+C19+C18+C17</f>
        <v>53557636</v>
      </c>
      <c r="D16" s="45">
        <f>D21+D20+D19+D18+D17</f>
        <v>35374085</v>
      </c>
      <c r="E16" s="42">
        <f>E21+E20+E19+E18+E17</f>
        <v>18183551</v>
      </c>
    </row>
    <row r="17" spans="2:5" x14ac:dyDescent="0.2">
      <c r="B17" s="50" t="s">
        <v>37</v>
      </c>
      <c r="C17" s="54">
        <v>3362585</v>
      </c>
      <c r="D17" s="46">
        <v>1583501</v>
      </c>
      <c r="E17" s="43">
        <v>1779084</v>
      </c>
    </row>
    <row r="18" spans="2:5" x14ac:dyDescent="0.2">
      <c r="B18" s="50" t="s">
        <v>38</v>
      </c>
      <c r="C18" s="54">
        <v>15121722</v>
      </c>
      <c r="D18" s="46">
        <v>9861500</v>
      </c>
      <c r="E18" s="43">
        <v>5260222</v>
      </c>
    </row>
    <row r="19" spans="2:5" x14ac:dyDescent="0.2">
      <c r="B19" s="50" t="s">
        <v>39</v>
      </c>
      <c r="C19" s="54">
        <v>31122068</v>
      </c>
      <c r="D19" s="46">
        <v>20788406</v>
      </c>
      <c r="E19" s="43">
        <v>10333662</v>
      </c>
    </row>
    <row r="20" spans="2:5" x14ac:dyDescent="0.2">
      <c r="B20" s="50" t="s">
        <v>33</v>
      </c>
      <c r="C20" s="54">
        <v>3293075</v>
      </c>
      <c r="D20" s="46">
        <v>3066810</v>
      </c>
      <c r="E20" s="43">
        <v>226265</v>
      </c>
    </row>
    <row r="21" spans="2:5" x14ac:dyDescent="0.2">
      <c r="B21" s="50" t="s">
        <v>18</v>
      </c>
      <c r="C21" s="54">
        <v>658186</v>
      </c>
      <c r="D21" s="46">
        <v>73868</v>
      </c>
      <c r="E21" s="43">
        <v>584318</v>
      </c>
    </row>
    <row r="22" spans="2:5" x14ac:dyDescent="0.2">
      <c r="B22" s="49" t="s">
        <v>31</v>
      </c>
      <c r="C22" s="53">
        <f>C25+C24+C23</f>
        <v>147273043</v>
      </c>
      <c r="D22" s="45">
        <f>D25+D24+D23</f>
        <v>74961293</v>
      </c>
      <c r="E22" s="42">
        <f>E25+E24+E23</f>
        <v>72311750</v>
      </c>
    </row>
    <row r="23" spans="2:5" x14ac:dyDescent="0.2">
      <c r="B23" s="50" t="s">
        <v>40</v>
      </c>
      <c r="C23" s="54">
        <v>61737013</v>
      </c>
      <c r="D23" s="46">
        <v>36308926</v>
      </c>
      <c r="E23" s="43">
        <v>25428087</v>
      </c>
    </row>
    <row r="24" spans="2:5" x14ac:dyDescent="0.2">
      <c r="B24" s="50" t="s">
        <v>41</v>
      </c>
      <c r="C24" s="54">
        <v>36355825</v>
      </c>
      <c r="D24" s="46">
        <v>16179313</v>
      </c>
      <c r="E24" s="43">
        <v>20176512</v>
      </c>
    </row>
    <row r="25" spans="2:5" x14ac:dyDescent="0.2">
      <c r="B25" s="50" t="s">
        <v>34</v>
      </c>
      <c r="C25" s="54">
        <v>49180205</v>
      </c>
      <c r="D25" s="46">
        <v>22473054</v>
      </c>
      <c r="E25" s="43">
        <v>26707151</v>
      </c>
    </row>
    <row r="26" spans="2:5" x14ac:dyDescent="0.2">
      <c r="B26" s="49" t="s">
        <v>20</v>
      </c>
      <c r="C26" s="53">
        <f>C31+C30+C29+C28+C27</f>
        <v>67207250</v>
      </c>
      <c r="D26" s="45">
        <f>D31+D30+D29+D28+D27</f>
        <v>20074448</v>
      </c>
      <c r="E26" s="42">
        <f>E31+E30+E29+E28+E27</f>
        <v>47132802</v>
      </c>
    </row>
    <row r="27" spans="2:5" x14ac:dyDescent="0.2">
      <c r="B27" s="50" t="s">
        <v>35</v>
      </c>
      <c r="C27" s="54">
        <v>5722200</v>
      </c>
      <c r="D27" s="46">
        <v>1494526</v>
      </c>
      <c r="E27" s="43">
        <v>4227674</v>
      </c>
    </row>
    <row r="28" spans="2:5" x14ac:dyDescent="0.2">
      <c r="B28" s="50" t="s">
        <v>42</v>
      </c>
      <c r="C28" s="54">
        <v>12698238</v>
      </c>
      <c r="D28" s="46">
        <v>4572308</v>
      </c>
      <c r="E28" s="43">
        <v>8125930</v>
      </c>
    </row>
    <row r="29" spans="2:5" x14ac:dyDescent="0.2">
      <c r="B29" s="50" t="s">
        <v>36</v>
      </c>
      <c r="C29" s="54">
        <v>6772234</v>
      </c>
      <c r="D29" s="46">
        <v>2738520</v>
      </c>
      <c r="E29" s="43">
        <v>4033714</v>
      </c>
    </row>
    <row r="30" spans="2:5" x14ac:dyDescent="0.2">
      <c r="B30" s="115" t="s">
        <v>43</v>
      </c>
      <c r="C30" s="54">
        <v>36250898</v>
      </c>
      <c r="D30" s="46">
        <v>9498522</v>
      </c>
      <c r="E30" s="43">
        <v>26752376</v>
      </c>
    </row>
    <row r="31" spans="2:5" x14ac:dyDescent="0.2">
      <c r="B31" s="50" t="s">
        <v>44</v>
      </c>
      <c r="C31" s="54">
        <v>5763680</v>
      </c>
      <c r="D31" s="46">
        <v>1770572</v>
      </c>
      <c r="E31" s="43">
        <v>3993108</v>
      </c>
    </row>
    <row r="32" spans="2:5" x14ac:dyDescent="0.2">
      <c r="B32" s="49" t="s">
        <v>32</v>
      </c>
      <c r="C32" s="53">
        <f>C33</f>
        <v>20096815</v>
      </c>
      <c r="D32" s="53">
        <f t="shared" ref="D32:E32" si="1">D33</f>
        <v>4008121</v>
      </c>
      <c r="E32" s="53">
        <f t="shared" si="1"/>
        <v>16088694</v>
      </c>
    </row>
    <row r="33" spans="2:5" x14ac:dyDescent="0.2">
      <c r="B33" s="50" t="s">
        <v>45</v>
      </c>
      <c r="C33" s="54">
        <v>20096815</v>
      </c>
      <c r="D33" s="46">
        <v>4008121</v>
      </c>
      <c r="E33" s="114">
        <v>16088694</v>
      </c>
    </row>
    <row r="34" spans="2:5" x14ac:dyDescent="0.2">
      <c r="B34" s="49" t="s">
        <v>22</v>
      </c>
      <c r="C34" s="53">
        <f>C36+C35</f>
        <v>39760662</v>
      </c>
      <c r="D34" s="45">
        <f>D36+D35</f>
        <v>25948560</v>
      </c>
      <c r="E34" s="42">
        <f>E36+E35</f>
        <v>13812102</v>
      </c>
    </row>
    <row r="35" spans="2:5" x14ac:dyDescent="0.2">
      <c r="B35" s="50" t="s">
        <v>46</v>
      </c>
      <c r="C35" s="54">
        <v>7113429</v>
      </c>
      <c r="D35" s="46">
        <v>3191764</v>
      </c>
      <c r="E35" s="43">
        <v>3921665</v>
      </c>
    </row>
    <row r="36" spans="2:5" ht="13.5" thickBot="1" x14ac:dyDescent="0.25">
      <c r="B36" s="51" t="s">
        <v>21</v>
      </c>
      <c r="C36" s="55">
        <v>32647233</v>
      </c>
      <c r="D36" s="47">
        <v>22756796</v>
      </c>
      <c r="E36" s="44">
        <v>9890437</v>
      </c>
    </row>
    <row r="37" spans="2:5" ht="13.5" thickBot="1" x14ac:dyDescent="0.25"/>
    <row r="38" spans="2:5" ht="13.5" thickBot="1" x14ac:dyDescent="0.25">
      <c r="B38" s="116" t="s">
        <v>84</v>
      </c>
      <c r="C38" s="117"/>
      <c r="D38" s="117"/>
      <c r="E38" s="118"/>
    </row>
  </sheetData>
  <mergeCells count="1">
    <mergeCell ref="B4:E4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8"/>
  <sheetViews>
    <sheetView tabSelected="1" workbookViewId="0"/>
  </sheetViews>
  <sheetFormatPr defaultRowHeight="12.75" x14ac:dyDescent="0.2"/>
  <cols>
    <col min="1" max="1" width="3" style="1" customWidth="1"/>
    <col min="2" max="2" width="76" style="1" customWidth="1"/>
    <col min="3" max="3" width="15.7109375" style="1" customWidth="1"/>
    <col min="4" max="5" width="14.5703125" style="1" customWidth="1"/>
    <col min="6" max="16384" width="9.140625" style="1"/>
  </cols>
  <sheetData>
    <row r="1" spans="1:5" ht="9.75" customHeight="1" thickBot="1" x14ac:dyDescent="0.25"/>
    <row r="2" spans="1:5" s="6" customFormat="1" ht="17.25" customHeight="1" thickBot="1" x14ac:dyDescent="0.25">
      <c r="A2"/>
      <c r="B2" s="31" t="s">
        <v>74</v>
      </c>
    </row>
    <row r="3" spans="1:5" ht="10.5" customHeight="1" thickBot="1" x14ac:dyDescent="0.25"/>
    <row r="4" spans="1:5" ht="16.5" customHeight="1" thickBot="1" x14ac:dyDescent="0.25">
      <c r="B4" s="130" t="s">
        <v>76</v>
      </c>
      <c r="C4" s="131"/>
      <c r="D4" s="131"/>
      <c r="E4" s="132"/>
    </row>
    <row r="5" spans="1:5" ht="15.75" customHeight="1" thickBot="1" x14ac:dyDescent="0.25">
      <c r="B5" s="21"/>
      <c r="C5" s="21"/>
      <c r="D5" s="21"/>
      <c r="E5" s="100" t="s">
        <v>57</v>
      </c>
    </row>
    <row r="6" spans="1:5" ht="18" customHeight="1" thickBot="1" x14ac:dyDescent="0.25">
      <c r="B6" s="77"/>
      <c r="C6" s="28" t="s">
        <v>24</v>
      </c>
      <c r="D6" s="78" t="s">
        <v>23</v>
      </c>
      <c r="E6" s="79" t="s">
        <v>30</v>
      </c>
    </row>
    <row r="7" spans="1:5" ht="13.5" thickBot="1" x14ac:dyDescent="0.25">
      <c r="B7" s="80" t="s">
        <v>10</v>
      </c>
      <c r="C7" s="81">
        <v>1432160241</v>
      </c>
      <c r="D7" s="82">
        <v>791458599</v>
      </c>
      <c r="E7" s="83">
        <v>640701642</v>
      </c>
    </row>
    <row r="8" spans="1:5" ht="9" customHeight="1" x14ac:dyDescent="0.2">
      <c r="B8" s="48"/>
      <c r="C8" s="52"/>
      <c r="D8" s="40"/>
      <c r="E8" s="41"/>
    </row>
    <row r="9" spans="1:5" x14ac:dyDescent="0.2">
      <c r="B9" s="49" t="s">
        <v>15</v>
      </c>
      <c r="C9" s="53">
        <f>C13+C12+C11+C10</f>
        <v>685269210</v>
      </c>
      <c r="D9" s="45">
        <f>D13+D12+D11+D10</f>
        <v>387465581</v>
      </c>
      <c r="E9" s="42">
        <f>E13+E12+E11+E10</f>
        <v>297803629</v>
      </c>
    </row>
    <row r="10" spans="1:5" x14ac:dyDescent="0.2">
      <c r="B10" s="50" t="s">
        <v>11</v>
      </c>
      <c r="C10" s="54">
        <v>596440812</v>
      </c>
      <c r="D10" s="46">
        <v>348541375</v>
      </c>
      <c r="E10" s="43">
        <v>247899437</v>
      </c>
    </row>
    <row r="11" spans="1:5" x14ac:dyDescent="0.2">
      <c r="B11" s="50" t="s">
        <v>12</v>
      </c>
      <c r="C11" s="54">
        <v>45929925</v>
      </c>
      <c r="D11" s="46">
        <v>17124853</v>
      </c>
      <c r="E11" s="43">
        <v>28805072</v>
      </c>
    </row>
    <row r="12" spans="1:5" x14ac:dyDescent="0.2">
      <c r="B12" s="50" t="s">
        <v>13</v>
      </c>
      <c r="C12" s="54">
        <v>15381312</v>
      </c>
      <c r="D12" s="46">
        <v>7014911</v>
      </c>
      <c r="E12" s="43">
        <v>8366401</v>
      </c>
    </row>
    <row r="13" spans="1:5" x14ac:dyDescent="0.2">
      <c r="B13" s="50" t="s">
        <v>14</v>
      </c>
      <c r="C13" s="54">
        <v>27517161</v>
      </c>
      <c r="D13" s="46">
        <v>14784442</v>
      </c>
      <c r="E13" s="43">
        <v>12732719</v>
      </c>
    </row>
    <row r="14" spans="1:5" x14ac:dyDescent="0.2">
      <c r="B14" s="49" t="s">
        <v>17</v>
      </c>
      <c r="C14" s="53">
        <f>C15</f>
        <v>253919241</v>
      </c>
      <c r="D14" s="53">
        <f t="shared" ref="D14:E14" si="0">D15</f>
        <v>146752926</v>
      </c>
      <c r="E14" s="53">
        <f t="shared" si="0"/>
        <v>107166315</v>
      </c>
    </row>
    <row r="15" spans="1:5" x14ac:dyDescent="0.2">
      <c r="B15" s="50" t="s">
        <v>16</v>
      </c>
      <c r="C15" s="54">
        <v>253919241</v>
      </c>
      <c r="D15" s="46">
        <v>146752926</v>
      </c>
      <c r="E15" s="43">
        <v>107166315</v>
      </c>
    </row>
    <row r="16" spans="1:5" x14ac:dyDescent="0.2">
      <c r="B16" s="49" t="s">
        <v>19</v>
      </c>
      <c r="C16" s="53">
        <f>C21+C20+C19+C18+C17</f>
        <v>83060953</v>
      </c>
      <c r="D16" s="45">
        <f>D21+D20+D19+D18+D17</f>
        <v>57594900</v>
      </c>
      <c r="E16" s="42">
        <f>E21+E20+E19+E18+E17</f>
        <v>25466053</v>
      </c>
    </row>
    <row r="17" spans="2:5" x14ac:dyDescent="0.2">
      <c r="B17" s="50" t="s">
        <v>37</v>
      </c>
      <c r="C17" s="54">
        <v>4081358</v>
      </c>
      <c r="D17" s="46">
        <v>1941115</v>
      </c>
      <c r="E17" s="43">
        <v>2140243</v>
      </c>
    </row>
    <row r="18" spans="2:5" x14ac:dyDescent="0.2">
      <c r="B18" s="50" t="s">
        <v>38</v>
      </c>
      <c r="C18" s="54">
        <v>21691296</v>
      </c>
      <c r="D18" s="46">
        <v>14131871</v>
      </c>
      <c r="E18" s="43">
        <v>7559425</v>
      </c>
    </row>
    <row r="19" spans="2:5" x14ac:dyDescent="0.2">
      <c r="B19" s="50" t="s">
        <v>39</v>
      </c>
      <c r="C19" s="54">
        <v>51897210</v>
      </c>
      <c r="D19" s="46">
        <v>37351027</v>
      </c>
      <c r="E19" s="43">
        <v>14546183</v>
      </c>
    </row>
    <row r="20" spans="2:5" x14ac:dyDescent="0.2">
      <c r="B20" s="50" t="s">
        <v>33</v>
      </c>
      <c r="C20" s="54">
        <v>4483311</v>
      </c>
      <c r="D20" s="46">
        <v>4040342</v>
      </c>
      <c r="E20" s="43">
        <v>442969</v>
      </c>
    </row>
    <row r="21" spans="2:5" x14ac:dyDescent="0.2">
      <c r="B21" s="50" t="s">
        <v>18</v>
      </c>
      <c r="C21" s="54">
        <v>907778</v>
      </c>
      <c r="D21" s="46">
        <v>130545</v>
      </c>
      <c r="E21" s="43">
        <v>777233</v>
      </c>
    </row>
    <row r="22" spans="2:5" x14ac:dyDescent="0.2">
      <c r="B22" s="49" t="s">
        <v>31</v>
      </c>
      <c r="C22" s="53">
        <f>C25+C24+C23</f>
        <v>222910466</v>
      </c>
      <c r="D22" s="45">
        <f>D25+D24+D23</f>
        <v>119904708</v>
      </c>
      <c r="E22" s="42">
        <f>E25+E24+E23</f>
        <v>103005758</v>
      </c>
    </row>
    <row r="23" spans="2:5" x14ac:dyDescent="0.2">
      <c r="B23" s="50" t="s">
        <v>40</v>
      </c>
      <c r="C23" s="54">
        <v>96245862</v>
      </c>
      <c r="D23" s="46">
        <v>57970576</v>
      </c>
      <c r="E23" s="43">
        <v>38275286</v>
      </c>
    </row>
    <row r="24" spans="2:5" x14ac:dyDescent="0.2">
      <c r="B24" s="50" t="s">
        <v>41</v>
      </c>
      <c r="C24" s="54">
        <v>54276007</v>
      </c>
      <c r="D24" s="46">
        <v>26146455</v>
      </c>
      <c r="E24" s="43">
        <v>28129552</v>
      </c>
    </row>
    <row r="25" spans="2:5" x14ac:dyDescent="0.2">
      <c r="B25" s="50" t="s">
        <v>34</v>
      </c>
      <c r="C25" s="54">
        <v>72388597</v>
      </c>
      <c r="D25" s="46">
        <v>35787677</v>
      </c>
      <c r="E25" s="43">
        <v>36600920</v>
      </c>
    </row>
    <row r="26" spans="2:5" x14ac:dyDescent="0.2">
      <c r="B26" s="49" t="s">
        <v>20</v>
      </c>
      <c r="C26" s="53">
        <f>C31+C30+C29+C28+C27</f>
        <v>90063128</v>
      </c>
      <c r="D26" s="45">
        <f>D31+D30+D29+D28+D27</f>
        <v>28098003</v>
      </c>
      <c r="E26" s="42">
        <f>E31+E30+E29+E28+E27</f>
        <v>61965125</v>
      </c>
    </row>
    <row r="27" spans="2:5" x14ac:dyDescent="0.2">
      <c r="B27" s="50" t="s">
        <v>35</v>
      </c>
      <c r="C27" s="54">
        <v>7628355</v>
      </c>
      <c r="D27" s="46">
        <v>2159240</v>
      </c>
      <c r="E27" s="43">
        <v>5469115</v>
      </c>
    </row>
    <row r="28" spans="2:5" x14ac:dyDescent="0.2">
      <c r="B28" s="50" t="s">
        <v>42</v>
      </c>
      <c r="C28" s="54">
        <v>18188357</v>
      </c>
      <c r="D28" s="46">
        <v>7081033</v>
      </c>
      <c r="E28" s="43">
        <v>11107324</v>
      </c>
    </row>
    <row r="29" spans="2:5" x14ac:dyDescent="0.2">
      <c r="B29" s="50" t="s">
        <v>36</v>
      </c>
      <c r="C29" s="54">
        <v>12070257</v>
      </c>
      <c r="D29" s="46">
        <v>3963818</v>
      </c>
      <c r="E29" s="43">
        <v>8106439</v>
      </c>
    </row>
    <row r="30" spans="2:5" x14ac:dyDescent="0.2">
      <c r="B30" s="50" t="s">
        <v>43</v>
      </c>
      <c r="C30" s="54">
        <v>42676169</v>
      </c>
      <c r="D30" s="46">
        <v>11567559</v>
      </c>
      <c r="E30" s="43">
        <v>31108610</v>
      </c>
    </row>
    <row r="31" spans="2:5" x14ac:dyDescent="0.2">
      <c r="B31" s="50" t="s">
        <v>44</v>
      </c>
      <c r="C31" s="54">
        <v>9499990</v>
      </c>
      <c r="D31" s="46">
        <v>3326353</v>
      </c>
      <c r="E31" s="43">
        <v>6173637</v>
      </c>
    </row>
    <row r="32" spans="2:5" x14ac:dyDescent="0.2">
      <c r="B32" s="49" t="s">
        <v>32</v>
      </c>
      <c r="C32" s="53">
        <f>C33</f>
        <v>30271094</v>
      </c>
      <c r="D32" s="53">
        <f t="shared" ref="D32:E32" si="1">D33</f>
        <v>5979160</v>
      </c>
      <c r="E32" s="53">
        <f t="shared" si="1"/>
        <v>24291934</v>
      </c>
    </row>
    <row r="33" spans="2:5" x14ac:dyDescent="0.2">
      <c r="B33" s="50" t="s">
        <v>45</v>
      </c>
      <c r="C33" s="54">
        <v>30271094</v>
      </c>
      <c r="D33" s="54">
        <v>5979160</v>
      </c>
      <c r="E33" s="54">
        <v>24291934</v>
      </c>
    </row>
    <row r="34" spans="2:5" x14ac:dyDescent="0.2">
      <c r="B34" s="49" t="s">
        <v>22</v>
      </c>
      <c r="C34" s="53">
        <f>C36+C35</f>
        <v>66666274</v>
      </c>
      <c r="D34" s="45">
        <f>D36+D35</f>
        <v>45663349</v>
      </c>
      <c r="E34" s="42">
        <f>E36+E35</f>
        <v>21002925</v>
      </c>
    </row>
    <row r="35" spans="2:5" x14ac:dyDescent="0.2">
      <c r="B35" s="50" t="s">
        <v>46</v>
      </c>
      <c r="C35" s="54">
        <v>9444543</v>
      </c>
      <c r="D35" s="46">
        <v>4775690</v>
      </c>
      <c r="E35" s="43">
        <v>4668853</v>
      </c>
    </row>
    <row r="36" spans="2:5" ht="13.5" thickBot="1" x14ac:dyDescent="0.25">
      <c r="B36" s="51" t="s">
        <v>21</v>
      </c>
      <c r="C36" s="55">
        <v>57221731</v>
      </c>
      <c r="D36" s="47">
        <v>40887659</v>
      </c>
      <c r="E36" s="44">
        <v>16334072</v>
      </c>
    </row>
    <row r="37" spans="2:5" ht="13.5" thickBot="1" x14ac:dyDescent="0.25"/>
    <row r="38" spans="2:5" ht="13.5" thickBot="1" x14ac:dyDescent="0.25">
      <c r="B38" s="116" t="s">
        <v>84</v>
      </c>
      <c r="C38" s="117"/>
      <c r="D38" s="117"/>
      <c r="E38" s="118"/>
    </row>
  </sheetData>
  <mergeCells count="1">
    <mergeCell ref="B4:E4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4"/>
  <sheetViews>
    <sheetView workbookViewId="0"/>
  </sheetViews>
  <sheetFormatPr defaultRowHeight="12.75" x14ac:dyDescent="0.2"/>
  <cols>
    <col min="1" max="1" width="3.140625" style="1" customWidth="1"/>
    <col min="2" max="2" width="38.140625" style="11" customWidth="1"/>
    <col min="3" max="3" width="16" style="11" customWidth="1"/>
    <col min="4" max="4" width="16.85546875" style="11" customWidth="1"/>
    <col min="5" max="5" width="13.85546875" style="11" customWidth="1"/>
    <col min="6" max="6" width="13.42578125" style="11" customWidth="1"/>
    <col min="7" max="7" width="19.42578125" style="11" customWidth="1"/>
    <col min="8" max="16384" width="9.140625" style="1"/>
  </cols>
  <sheetData>
    <row r="1" spans="1:16" ht="15" customHeight="1" thickBot="1" x14ac:dyDescent="0.25"/>
    <row r="2" spans="1:16" s="6" customFormat="1" ht="18.75" customHeight="1" thickBot="1" x14ac:dyDescent="0.25">
      <c r="A2"/>
      <c r="B2" s="31" t="s">
        <v>73</v>
      </c>
    </row>
    <row r="3" spans="1:16" ht="12" customHeight="1" thickBot="1" x14ac:dyDescent="0.25"/>
    <row r="4" spans="1:16" ht="19.5" customHeight="1" thickBot="1" x14ac:dyDescent="0.25">
      <c r="B4" s="133" t="s">
        <v>85</v>
      </c>
      <c r="C4" s="134"/>
      <c r="D4" s="134"/>
      <c r="E4" s="134"/>
      <c r="F4" s="134"/>
      <c r="G4" s="135"/>
    </row>
    <row r="5" spans="1:16" ht="13.5" thickBot="1" x14ac:dyDescent="0.25">
      <c r="G5" s="113" t="s">
        <v>71</v>
      </c>
    </row>
    <row r="6" spans="1:16" ht="33" customHeight="1" thickBot="1" x14ac:dyDescent="0.25">
      <c r="B6" s="84" t="s">
        <v>47</v>
      </c>
      <c r="C6" s="85" t="s">
        <v>26</v>
      </c>
      <c r="D6" s="86" t="s">
        <v>56</v>
      </c>
      <c r="E6" s="86" t="s">
        <v>48</v>
      </c>
      <c r="F6" s="86" t="s">
        <v>49</v>
      </c>
      <c r="G6" s="87" t="s">
        <v>50</v>
      </c>
    </row>
    <row r="7" spans="1:16" s="12" customFormat="1" ht="13.5" thickBot="1" x14ac:dyDescent="0.25">
      <c r="B7" s="88" t="s">
        <v>10</v>
      </c>
      <c r="C7" s="89">
        <v>419606</v>
      </c>
      <c r="D7" s="90">
        <v>177754</v>
      </c>
      <c r="E7" s="90">
        <v>159625</v>
      </c>
      <c r="F7" s="90">
        <v>62722</v>
      </c>
      <c r="G7" s="91">
        <v>19505</v>
      </c>
      <c r="H7" s="10"/>
      <c r="I7" s="10"/>
      <c r="J7" s="10"/>
      <c r="K7" s="10"/>
      <c r="L7" s="10"/>
      <c r="M7" s="10"/>
    </row>
    <row r="8" spans="1:16" ht="12" customHeight="1" thickBot="1" x14ac:dyDescent="0.25">
      <c r="B8" s="48"/>
      <c r="C8" s="56"/>
      <c r="D8" s="57"/>
      <c r="E8" s="57"/>
      <c r="F8" s="57"/>
      <c r="G8" s="58"/>
      <c r="H8" s="13"/>
      <c r="I8" s="13"/>
      <c r="J8" s="13"/>
      <c r="K8" s="13"/>
      <c r="L8" s="13"/>
      <c r="M8" s="13"/>
    </row>
    <row r="9" spans="1:16" s="12" customFormat="1" ht="13.5" thickBot="1" x14ac:dyDescent="0.25">
      <c r="B9" s="104" t="s">
        <v>29</v>
      </c>
      <c r="C9" s="111">
        <f>C12+C11+C10</f>
        <v>200100</v>
      </c>
      <c r="D9" s="110"/>
      <c r="E9" s="19"/>
      <c r="F9" s="19"/>
      <c r="G9" s="59"/>
      <c r="H9" s="13"/>
      <c r="I9" s="13"/>
      <c r="J9" s="1"/>
      <c r="K9" s="13"/>
      <c r="L9" s="13"/>
      <c r="M9" s="13"/>
    </row>
    <row r="10" spans="1:16" x14ac:dyDescent="0.2">
      <c r="B10" s="102" t="s">
        <v>60</v>
      </c>
      <c r="C10" s="103">
        <v>150640</v>
      </c>
      <c r="D10" s="17">
        <v>63096</v>
      </c>
      <c r="E10" s="17">
        <v>51413</v>
      </c>
      <c r="F10" s="17">
        <v>28092</v>
      </c>
      <c r="G10" s="60">
        <v>8039</v>
      </c>
      <c r="H10" s="13"/>
      <c r="I10" s="13"/>
      <c r="J10" s="13"/>
      <c r="K10" s="13"/>
      <c r="L10" s="13"/>
      <c r="M10" s="13"/>
    </row>
    <row r="11" spans="1:16" ht="13.5" customHeight="1" x14ac:dyDescent="0.2">
      <c r="B11" s="68" t="s">
        <v>61</v>
      </c>
      <c r="C11" s="66">
        <v>41307</v>
      </c>
      <c r="D11" s="17">
        <v>16168</v>
      </c>
      <c r="E11" s="17">
        <v>11018</v>
      </c>
      <c r="F11" s="17">
        <v>12202</v>
      </c>
      <c r="G11" s="60">
        <v>1919</v>
      </c>
      <c r="H11" s="13"/>
      <c r="I11" s="13"/>
      <c r="J11" s="13"/>
      <c r="K11" s="13"/>
      <c r="L11" s="13"/>
      <c r="M11" s="13"/>
    </row>
    <row r="12" spans="1:16" ht="13.5" thickBot="1" x14ac:dyDescent="0.25">
      <c r="B12" s="107" t="s">
        <v>62</v>
      </c>
      <c r="C12" s="108">
        <v>8153</v>
      </c>
      <c r="D12" s="17">
        <v>1720</v>
      </c>
      <c r="E12" s="17">
        <v>1663</v>
      </c>
      <c r="F12" s="17">
        <v>4322</v>
      </c>
      <c r="G12" s="60">
        <v>448</v>
      </c>
      <c r="H12" s="13"/>
      <c r="I12" s="13"/>
      <c r="J12" s="13"/>
      <c r="K12" s="13"/>
      <c r="L12" s="13"/>
      <c r="M12" s="13"/>
    </row>
    <row r="13" spans="1:16" s="12" customFormat="1" ht="13.5" thickBot="1" x14ac:dyDescent="0.25">
      <c r="B13" s="104" t="s">
        <v>28</v>
      </c>
      <c r="C13" s="111">
        <f>SUM(C14:C21)</f>
        <v>219506</v>
      </c>
      <c r="D13" s="112"/>
      <c r="E13" s="20"/>
      <c r="F13" s="20"/>
      <c r="G13" s="61"/>
      <c r="K13" s="15"/>
      <c r="L13" s="15"/>
      <c r="M13" s="15"/>
      <c r="N13" s="15"/>
      <c r="O13" s="15"/>
      <c r="P13" s="15"/>
    </row>
    <row r="14" spans="1:16" x14ac:dyDescent="0.2">
      <c r="B14" s="109" t="s">
        <v>63</v>
      </c>
      <c r="C14" s="103">
        <v>135558</v>
      </c>
      <c r="D14" s="17">
        <v>75425</v>
      </c>
      <c r="E14" s="17">
        <v>52675</v>
      </c>
      <c r="F14" s="17">
        <v>3647</v>
      </c>
      <c r="G14" s="60">
        <v>3811</v>
      </c>
      <c r="H14" s="13"/>
      <c r="I14" s="13"/>
      <c r="J14" s="13"/>
      <c r="K14" s="13"/>
      <c r="L14" s="13"/>
      <c r="M14" s="13"/>
      <c r="N14" s="24"/>
      <c r="O14" s="24"/>
      <c r="P14" s="24"/>
    </row>
    <row r="15" spans="1:16" x14ac:dyDescent="0.2">
      <c r="B15" s="69" t="s">
        <v>64</v>
      </c>
      <c r="C15" s="66">
        <v>2227</v>
      </c>
      <c r="D15" s="17">
        <v>236</v>
      </c>
      <c r="E15" s="17">
        <v>1937</v>
      </c>
      <c r="F15" s="17">
        <v>32</v>
      </c>
      <c r="G15" s="60">
        <v>22</v>
      </c>
      <c r="H15" s="13"/>
      <c r="I15" s="13"/>
      <c r="J15" s="13"/>
      <c r="K15" s="13"/>
      <c r="L15" s="13"/>
      <c r="M15" s="13"/>
      <c r="N15" s="24"/>
      <c r="O15" s="24"/>
      <c r="P15" s="24"/>
    </row>
    <row r="16" spans="1:16" x14ac:dyDescent="0.2">
      <c r="B16" s="69" t="s">
        <v>65</v>
      </c>
      <c r="C16" s="66">
        <v>18981</v>
      </c>
      <c r="D16" s="17">
        <v>812</v>
      </c>
      <c r="E16" s="17">
        <v>5724</v>
      </c>
      <c r="F16" s="17">
        <v>10252</v>
      </c>
      <c r="G16" s="60">
        <v>2193</v>
      </c>
      <c r="H16" s="13"/>
      <c r="I16" s="13"/>
      <c r="J16" s="13"/>
      <c r="K16" s="14"/>
      <c r="L16" s="14"/>
      <c r="M16" s="14"/>
      <c r="N16" s="24"/>
      <c r="O16" s="24"/>
      <c r="P16" s="24"/>
    </row>
    <row r="17" spans="2:16" x14ac:dyDescent="0.2">
      <c r="B17" s="69" t="s">
        <v>66</v>
      </c>
      <c r="C17" s="66">
        <v>23008</v>
      </c>
      <c r="D17" s="17">
        <v>5839</v>
      </c>
      <c r="E17" s="17">
        <v>14729</v>
      </c>
      <c r="F17" s="17">
        <v>1248</v>
      </c>
      <c r="G17" s="60">
        <v>1192</v>
      </c>
      <c r="H17" s="13"/>
      <c r="I17" s="13"/>
      <c r="J17" s="13"/>
      <c r="K17" s="14"/>
      <c r="L17" s="14"/>
      <c r="M17" s="14"/>
      <c r="N17" s="24"/>
      <c r="O17" s="24"/>
      <c r="P17" s="24"/>
    </row>
    <row r="18" spans="2:16" x14ac:dyDescent="0.2">
      <c r="B18" s="69" t="s">
        <v>67</v>
      </c>
      <c r="C18" s="66">
        <v>6304</v>
      </c>
      <c r="D18" s="17">
        <v>1358</v>
      </c>
      <c r="E18" s="17">
        <v>4781</v>
      </c>
      <c r="F18" s="17">
        <v>138</v>
      </c>
      <c r="G18" s="60">
        <v>27</v>
      </c>
      <c r="H18" s="13"/>
      <c r="I18" s="13"/>
      <c r="J18" s="13"/>
      <c r="K18" s="14"/>
      <c r="L18" s="14"/>
      <c r="M18" s="14"/>
      <c r="N18" s="24"/>
      <c r="O18" s="24"/>
      <c r="P18" s="24"/>
    </row>
    <row r="19" spans="2:16" x14ac:dyDescent="0.2">
      <c r="B19" s="69" t="s">
        <v>68</v>
      </c>
      <c r="C19" s="66">
        <v>2638</v>
      </c>
      <c r="D19" s="17">
        <v>132</v>
      </c>
      <c r="E19" s="17">
        <v>1394</v>
      </c>
      <c r="F19" s="32">
        <v>1044</v>
      </c>
      <c r="G19" s="62">
        <v>68</v>
      </c>
      <c r="H19" s="13"/>
      <c r="I19" s="13"/>
      <c r="J19" s="13"/>
      <c r="K19" s="14"/>
      <c r="L19" s="14"/>
      <c r="M19" s="14"/>
      <c r="N19" s="24"/>
      <c r="O19" s="24"/>
      <c r="P19" s="24"/>
    </row>
    <row r="20" spans="2:16" x14ac:dyDescent="0.2">
      <c r="B20" s="69" t="s">
        <v>69</v>
      </c>
      <c r="C20" s="66">
        <v>16713</v>
      </c>
      <c r="D20" s="17">
        <v>1591</v>
      </c>
      <c r="E20" s="17">
        <v>13581</v>
      </c>
      <c r="F20" s="17">
        <v>713</v>
      </c>
      <c r="G20" s="60">
        <v>828</v>
      </c>
      <c r="H20" s="13"/>
      <c r="I20" s="13"/>
      <c r="J20" s="13"/>
      <c r="K20" s="14"/>
      <c r="L20" s="14"/>
      <c r="M20" s="14"/>
      <c r="N20" s="24"/>
      <c r="O20" s="24"/>
      <c r="P20" s="24"/>
    </row>
    <row r="21" spans="2:16" ht="13.5" thickBot="1" x14ac:dyDescent="0.25">
      <c r="B21" s="70" t="s">
        <v>70</v>
      </c>
      <c r="C21" s="67">
        <v>14077</v>
      </c>
      <c r="D21" s="64">
        <v>11377</v>
      </c>
      <c r="E21" s="64">
        <v>710</v>
      </c>
      <c r="F21" s="64">
        <v>1032</v>
      </c>
      <c r="G21" s="65">
        <v>958</v>
      </c>
      <c r="H21" s="13"/>
      <c r="I21" s="13"/>
      <c r="J21" s="13"/>
      <c r="K21" s="14"/>
      <c r="L21" s="14"/>
      <c r="M21" s="14"/>
      <c r="N21" s="24"/>
      <c r="O21" s="24"/>
      <c r="P21" s="24"/>
    </row>
    <row r="23" spans="2:16" x14ac:dyDescent="0.2">
      <c r="K23" s="24"/>
      <c r="L23" s="24"/>
      <c r="M23" s="24"/>
      <c r="N23" s="24"/>
      <c r="O23" s="24"/>
      <c r="P23" s="24"/>
    </row>
    <row r="24" spans="2:16" x14ac:dyDescent="0.2">
      <c r="B24" s="1"/>
      <c r="K24" s="24"/>
      <c r="L24" s="24"/>
      <c r="M24" s="24"/>
      <c r="N24" s="24"/>
      <c r="O24" s="24"/>
      <c r="P24" s="24"/>
    </row>
  </sheetData>
  <mergeCells count="1">
    <mergeCell ref="B4:G4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4"/>
  <sheetViews>
    <sheetView workbookViewId="0"/>
  </sheetViews>
  <sheetFormatPr defaultRowHeight="12.75" x14ac:dyDescent="0.2"/>
  <cols>
    <col min="1" max="1" width="3.140625" style="1" customWidth="1"/>
    <col min="2" max="2" width="38.140625" style="11" customWidth="1"/>
    <col min="3" max="3" width="16" style="11" customWidth="1"/>
    <col min="4" max="4" width="16.85546875" style="11" customWidth="1"/>
    <col min="5" max="5" width="13.85546875" style="11" customWidth="1"/>
    <col min="6" max="6" width="13.42578125" style="11" customWidth="1"/>
    <col min="7" max="7" width="19.42578125" style="11" customWidth="1"/>
    <col min="8" max="16384" width="9.140625" style="1"/>
  </cols>
  <sheetData>
    <row r="1" spans="1:16" ht="12" customHeight="1" thickBot="1" x14ac:dyDescent="0.25"/>
    <row r="2" spans="1:16" s="6" customFormat="1" ht="21" customHeight="1" thickBot="1" x14ac:dyDescent="0.25">
      <c r="A2"/>
      <c r="B2" s="31" t="s">
        <v>74</v>
      </c>
    </row>
    <row r="3" spans="1:16" ht="12" customHeight="1" thickBot="1" x14ac:dyDescent="0.25"/>
    <row r="4" spans="1:16" ht="19.5" customHeight="1" thickBot="1" x14ac:dyDescent="0.25">
      <c r="B4" s="133" t="s">
        <v>86</v>
      </c>
      <c r="C4" s="134"/>
      <c r="D4" s="134"/>
      <c r="E4" s="134"/>
      <c r="F4" s="134"/>
      <c r="G4" s="135"/>
    </row>
    <row r="5" spans="1:16" ht="13.5" thickBot="1" x14ac:dyDescent="0.25">
      <c r="G5" s="113" t="s">
        <v>71</v>
      </c>
    </row>
    <row r="6" spans="1:16" ht="33" customHeight="1" thickBot="1" x14ac:dyDescent="0.25">
      <c r="B6" s="84" t="s">
        <v>47</v>
      </c>
      <c r="C6" s="85" t="s">
        <v>26</v>
      </c>
      <c r="D6" s="86" t="s">
        <v>56</v>
      </c>
      <c r="E6" s="86" t="s">
        <v>48</v>
      </c>
      <c r="F6" s="86" t="s">
        <v>49</v>
      </c>
      <c r="G6" s="87" t="s">
        <v>50</v>
      </c>
    </row>
    <row r="7" spans="1:16" s="12" customFormat="1" ht="13.5" thickBot="1" x14ac:dyDescent="0.25">
      <c r="B7" s="88" t="s">
        <v>10</v>
      </c>
      <c r="C7" s="89">
        <v>615363</v>
      </c>
      <c r="D7" s="90">
        <v>242575</v>
      </c>
      <c r="E7" s="90">
        <v>235132</v>
      </c>
      <c r="F7" s="90">
        <v>105753</v>
      </c>
      <c r="G7" s="91">
        <v>31903</v>
      </c>
      <c r="H7" s="10"/>
      <c r="I7" s="10"/>
      <c r="J7" s="10"/>
      <c r="K7" s="10"/>
      <c r="L7" s="10"/>
      <c r="M7" s="10"/>
    </row>
    <row r="8" spans="1:16" ht="12.75" customHeight="1" thickBot="1" x14ac:dyDescent="0.25">
      <c r="B8" s="48"/>
      <c r="C8" s="56"/>
      <c r="D8" s="57"/>
      <c r="E8" s="57"/>
      <c r="F8" s="57"/>
      <c r="G8" s="58"/>
      <c r="H8" s="13"/>
      <c r="I8" s="13"/>
      <c r="J8" s="13"/>
      <c r="K8" s="13"/>
      <c r="L8" s="13"/>
      <c r="M8" s="13"/>
    </row>
    <row r="9" spans="1:16" s="12" customFormat="1" ht="13.5" thickBot="1" x14ac:dyDescent="0.25">
      <c r="B9" s="104" t="s">
        <v>29</v>
      </c>
      <c r="C9" s="111">
        <f>C12+C11+C10</f>
        <v>316759</v>
      </c>
      <c r="D9" s="110"/>
      <c r="E9" s="19"/>
      <c r="F9" s="19"/>
      <c r="G9" s="59"/>
      <c r="H9" s="13"/>
      <c r="I9" s="13"/>
      <c r="J9" s="1"/>
      <c r="K9" s="13"/>
      <c r="L9" s="13"/>
      <c r="M9" s="13"/>
    </row>
    <row r="10" spans="1:16" x14ac:dyDescent="0.2">
      <c r="B10" s="102" t="s">
        <v>60</v>
      </c>
      <c r="C10" s="103">
        <v>249788</v>
      </c>
      <c r="D10" s="17">
        <v>89743</v>
      </c>
      <c r="E10" s="17">
        <v>88325</v>
      </c>
      <c r="F10" s="17">
        <v>57293</v>
      </c>
      <c r="G10" s="60">
        <v>14427</v>
      </c>
      <c r="H10" s="13"/>
      <c r="I10" s="13"/>
      <c r="J10" s="13"/>
      <c r="K10" s="13"/>
      <c r="L10" s="13"/>
      <c r="M10" s="13"/>
    </row>
    <row r="11" spans="1:16" ht="13.5" customHeight="1" x14ac:dyDescent="0.2">
      <c r="B11" s="68" t="s">
        <v>61</v>
      </c>
      <c r="C11" s="66">
        <v>56355</v>
      </c>
      <c r="D11" s="17">
        <v>22350</v>
      </c>
      <c r="E11" s="17">
        <v>16202</v>
      </c>
      <c r="F11" s="17">
        <v>15005</v>
      </c>
      <c r="G11" s="60">
        <v>2798</v>
      </c>
      <c r="H11" s="13"/>
      <c r="I11" s="13"/>
      <c r="J11" s="13"/>
      <c r="K11" s="13"/>
      <c r="L11" s="13"/>
      <c r="M11" s="13"/>
    </row>
    <row r="12" spans="1:16" ht="13.5" thickBot="1" x14ac:dyDescent="0.25">
      <c r="B12" s="107" t="s">
        <v>62</v>
      </c>
      <c r="C12" s="108">
        <v>10616</v>
      </c>
      <c r="D12" s="17">
        <v>2514</v>
      </c>
      <c r="E12" s="17">
        <v>2260</v>
      </c>
      <c r="F12" s="17">
        <v>5194</v>
      </c>
      <c r="G12" s="60">
        <v>648</v>
      </c>
      <c r="H12" s="13"/>
      <c r="I12" s="13"/>
      <c r="J12" s="13"/>
      <c r="K12" s="13"/>
      <c r="L12" s="13"/>
      <c r="M12" s="13"/>
    </row>
    <row r="13" spans="1:16" s="12" customFormat="1" ht="13.5" thickBot="1" x14ac:dyDescent="0.25">
      <c r="B13" s="104" t="s">
        <v>28</v>
      </c>
      <c r="C13" s="111">
        <f>SUM(C14:C21)</f>
        <v>298604</v>
      </c>
      <c r="D13" s="112"/>
      <c r="E13" s="20"/>
      <c r="F13" s="20"/>
      <c r="G13" s="61"/>
      <c r="K13" s="15"/>
      <c r="L13" s="15"/>
      <c r="M13" s="15"/>
      <c r="N13" s="15"/>
      <c r="O13" s="15"/>
      <c r="P13" s="15"/>
    </row>
    <row r="14" spans="1:16" x14ac:dyDescent="0.2">
      <c r="B14" s="109" t="s">
        <v>63</v>
      </c>
      <c r="C14" s="103">
        <v>179051</v>
      </c>
      <c r="D14" s="17">
        <v>97083</v>
      </c>
      <c r="E14" s="17">
        <v>69848</v>
      </c>
      <c r="F14" s="17">
        <v>6524</v>
      </c>
      <c r="G14" s="60">
        <v>5596</v>
      </c>
      <c r="H14" s="13"/>
      <c r="I14" s="13"/>
      <c r="J14" s="13"/>
      <c r="K14" s="13"/>
      <c r="L14" s="13"/>
      <c r="M14" s="13"/>
      <c r="N14" s="24"/>
      <c r="O14" s="24"/>
      <c r="P14" s="24"/>
    </row>
    <row r="15" spans="1:16" x14ac:dyDescent="0.2">
      <c r="B15" s="69" t="s">
        <v>64</v>
      </c>
      <c r="C15" s="66">
        <v>2764</v>
      </c>
      <c r="D15" s="17">
        <v>309</v>
      </c>
      <c r="E15" s="17">
        <v>2160</v>
      </c>
      <c r="F15" s="17">
        <v>238</v>
      </c>
      <c r="G15" s="60">
        <v>57</v>
      </c>
      <c r="H15" s="13"/>
      <c r="I15" s="13"/>
      <c r="J15" s="13"/>
      <c r="K15" s="13"/>
      <c r="L15" s="13"/>
      <c r="M15" s="13"/>
      <c r="N15" s="24"/>
      <c r="O15" s="24"/>
      <c r="P15" s="24"/>
    </row>
    <row r="16" spans="1:16" x14ac:dyDescent="0.2">
      <c r="B16" s="69" t="s">
        <v>65</v>
      </c>
      <c r="C16" s="66">
        <v>36830</v>
      </c>
      <c r="D16" s="17">
        <v>6871</v>
      </c>
      <c r="E16" s="17">
        <v>11198</v>
      </c>
      <c r="F16" s="17">
        <v>14279</v>
      </c>
      <c r="G16" s="60">
        <v>4482</v>
      </c>
      <c r="H16" s="13"/>
      <c r="I16" s="13"/>
      <c r="J16" s="13"/>
      <c r="K16" s="14"/>
      <c r="L16" s="14"/>
      <c r="M16" s="14"/>
      <c r="N16" s="24"/>
      <c r="O16" s="24"/>
      <c r="P16" s="24"/>
    </row>
    <row r="17" spans="2:16" x14ac:dyDescent="0.2">
      <c r="B17" s="69" t="s">
        <v>66</v>
      </c>
      <c r="C17" s="66">
        <v>31479</v>
      </c>
      <c r="D17" s="17">
        <v>7998</v>
      </c>
      <c r="E17" s="17">
        <v>19954</v>
      </c>
      <c r="F17" s="17">
        <v>2083</v>
      </c>
      <c r="G17" s="60">
        <v>1444</v>
      </c>
      <c r="H17" s="13"/>
      <c r="I17" s="13"/>
      <c r="J17" s="13"/>
      <c r="K17" s="14"/>
      <c r="L17" s="14"/>
      <c r="M17" s="14"/>
      <c r="N17" s="24"/>
      <c r="O17" s="24"/>
      <c r="P17" s="24"/>
    </row>
    <row r="18" spans="2:16" x14ac:dyDescent="0.2">
      <c r="B18" s="69" t="s">
        <v>67</v>
      </c>
      <c r="C18" s="66">
        <v>8041</v>
      </c>
      <c r="D18" s="17">
        <v>1733</v>
      </c>
      <c r="E18" s="17">
        <v>5917</v>
      </c>
      <c r="F18" s="17">
        <v>251</v>
      </c>
      <c r="G18" s="60">
        <v>140</v>
      </c>
      <c r="H18" s="13"/>
      <c r="I18" s="13"/>
      <c r="J18" s="13"/>
      <c r="K18" s="14"/>
      <c r="L18" s="14"/>
      <c r="M18" s="14"/>
      <c r="N18" s="24"/>
      <c r="O18" s="24"/>
      <c r="P18" s="24"/>
    </row>
    <row r="19" spans="2:16" x14ac:dyDescent="0.2">
      <c r="B19" s="69" t="s">
        <v>68</v>
      </c>
      <c r="C19" s="66">
        <v>2789</v>
      </c>
      <c r="D19" s="17">
        <v>146</v>
      </c>
      <c r="E19" s="17">
        <v>1531</v>
      </c>
      <c r="F19" s="17">
        <v>1044</v>
      </c>
      <c r="G19" s="60">
        <v>68</v>
      </c>
      <c r="H19" s="13"/>
      <c r="I19" s="13"/>
      <c r="J19" s="13"/>
      <c r="K19" s="14"/>
      <c r="L19" s="14"/>
      <c r="M19" s="14"/>
      <c r="N19" s="24"/>
      <c r="O19" s="24"/>
      <c r="P19" s="24"/>
    </row>
    <row r="20" spans="2:16" x14ac:dyDescent="0.2">
      <c r="B20" s="69" t="s">
        <v>69</v>
      </c>
      <c r="C20" s="66">
        <v>21424</v>
      </c>
      <c r="D20" s="17">
        <v>2337</v>
      </c>
      <c r="E20" s="17">
        <v>16708</v>
      </c>
      <c r="F20" s="17">
        <v>1226</v>
      </c>
      <c r="G20" s="60">
        <v>1153</v>
      </c>
      <c r="H20" s="13"/>
      <c r="I20" s="13"/>
      <c r="J20" s="13"/>
      <c r="K20" s="14"/>
      <c r="L20" s="14"/>
      <c r="M20" s="14"/>
      <c r="N20" s="24"/>
      <c r="O20" s="24"/>
      <c r="P20" s="24"/>
    </row>
    <row r="21" spans="2:16" ht="13.5" thickBot="1" x14ac:dyDescent="0.25">
      <c r="B21" s="70" t="s">
        <v>70</v>
      </c>
      <c r="C21" s="67">
        <v>16226</v>
      </c>
      <c r="D21" s="64">
        <v>11491</v>
      </c>
      <c r="E21" s="64">
        <v>1029</v>
      </c>
      <c r="F21" s="64">
        <v>2616</v>
      </c>
      <c r="G21" s="65">
        <v>1090</v>
      </c>
      <c r="H21" s="13"/>
      <c r="I21" s="13"/>
      <c r="J21" s="13"/>
      <c r="K21" s="14"/>
      <c r="L21" s="14"/>
      <c r="M21" s="14"/>
      <c r="N21" s="24"/>
      <c r="O21" s="24"/>
      <c r="P21" s="24"/>
    </row>
    <row r="23" spans="2:16" x14ac:dyDescent="0.2">
      <c r="K23" s="24"/>
      <c r="L23" s="24"/>
      <c r="M23" s="24"/>
      <c r="N23" s="24"/>
      <c r="O23" s="24"/>
      <c r="P23" s="24"/>
    </row>
    <row r="24" spans="2:16" x14ac:dyDescent="0.2">
      <c r="B24" s="1"/>
      <c r="K24" s="24"/>
      <c r="L24" s="24"/>
      <c r="M24" s="24"/>
      <c r="N24" s="24"/>
      <c r="O24" s="24"/>
      <c r="P24" s="24"/>
    </row>
  </sheetData>
  <mergeCells count="1">
    <mergeCell ref="B4:G4"/>
  </mergeCells>
  <pageMargins left="0.7" right="0.7" top="0.75" bottom="0.75" header="0.3" footer="0.3"/>
  <pageSetup paperSize="9" orientation="landscape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7"/>
  <sheetViews>
    <sheetView workbookViewId="0"/>
  </sheetViews>
  <sheetFormatPr defaultRowHeight="12.75" x14ac:dyDescent="0.2"/>
  <cols>
    <col min="1" max="1" width="3.5703125" style="1" customWidth="1"/>
    <col min="2" max="2" width="37.7109375" style="1" customWidth="1"/>
    <col min="3" max="3" width="17.140625" style="1" customWidth="1"/>
    <col min="4" max="4" width="10.7109375" style="1" customWidth="1"/>
    <col min="5" max="5" width="13" style="1" customWidth="1"/>
    <col min="6" max="6" width="10.5703125" style="1" customWidth="1"/>
    <col min="7" max="7" width="10.28515625" style="1" customWidth="1"/>
    <col min="8" max="8" width="10.140625" style="1" customWidth="1"/>
    <col min="9" max="9" width="15.140625" style="1" customWidth="1"/>
    <col min="10" max="16384" width="9.140625" style="1"/>
  </cols>
  <sheetData>
    <row r="1" spans="1:9" ht="13.5" thickBot="1" x14ac:dyDescent="0.25"/>
    <row r="2" spans="1:9" s="6" customFormat="1" ht="26.25" customHeight="1" thickBot="1" x14ac:dyDescent="0.25">
      <c r="A2"/>
      <c r="B2" s="31" t="s">
        <v>73</v>
      </c>
    </row>
    <row r="3" spans="1:9" ht="13.5" thickBot="1" x14ac:dyDescent="0.25"/>
    <row r="4" spans="1:9" ht="19.5" customHeight="1" thickBot="1" x14ac:dyDescent="0.25">
      <c r="B4" s="136" t="s">
        <v>87</v>
      </c>
      <c r="C4" s="137"/>
      <c r="D4" s="137"/>
      <c r="E4" s="137"/>
      <c r="F4" s="137"/>
      <c r="G4" s="137"/>
      <c r="H4" s="137"/>
      <c r="I4" s="138"/>
    </row>
    <row r="5" spans="1:9" ht="13.5" thickBot="1" x14ac:dyDescent="0.25">
      <c r="C5" s="25"/>
      <c r="D5" s="25"/>
      <c r="E5" s="25"/>
      <c r="F5" s="25"/>
      <c r="G5" s="25"/>
      <c r="H5" s="25"/>
      <c r="I5" s="113" t="s">
        <v>71</v>
      </c>
    </row>
    <row r="6" spans="1:9" ht="38.25" customHeight="1" thickBot="1" x14ac:dyDescent="0.25">
      <c r="B6" s="92" t="s">
        <v>58</v>
      </c>
      <c r="C6" s="78" t="s">
        <v>25</v>
      </c>
      <c r="D6" s="93" t="s">
        <v>51</v>
      </c>
      <c r="E6" s="94" t="s">
        <v>52</v>
      </c>
      <c r="F6" s="94" t="s">
        <v>72</v>
      </c>
      <c r="G6" s="93" t="s">
        <v>53</v>
      </c>
      <c r="H6" s="93" t="s">
        <v>54</v>
      </c>
      <c r="I6" s="95" t="s">
        <v>55</v>
      </c>
    </row>
    <row r="7" spans="1:9" ht="13.5" thickBot="1" x14ac:dyDescent="0.25">
      <c r="B7" s="96" t="s">
        <v>24</v>
      </c>
      <c r="C7" s="89">
        <v>419606</v>
      </c>
      <c r="D7" s="97">
        <v>307257</v>
      </c>
      <c r="E7" s="97">
        <v>73085</v>
      </c>
      <c r="F7" s="97">
        <v>25023</v>
      </c>
      <c r="G7" s="97">
        <v>1395</v>
      </c>
      <c r="H7" s="90">
        <v>6507</v>
      </c>
      <c r="I7" s="98">
        <v>6339</v>
      </c>
    </row>
    <row r="8" spans="1:9" ht="9" customHeight="1" thickBot="1" x14ac:dyDescent="0.25">
      <c r="B8" s="48"/>
      <c r="C8" s="56"/>
      <c r="D8" s="56"/>
      <c r="E8" s="56"/>
      <c r="F8" s="56"/>
      <c r="G8" s="56"/>
      <c r="H8" s="56"/>
      <c r="I8" s="71"/>
    </row>
    <row r="9" spans="1:9" ht="13.5" thickBot="1" x14ac:dyDescent="0.25">
      <c r="B9" s="104" t="s">
        <v>29</v>
      </c>
      <c r="C9" s="105">
        <f>C12+C11+C10</f>
        <v>200100</v>
      </c>
      <c r="D9" s="101"/>
      <c r="E9" s="22"/>
      <c r="F9" s="22"/>
      <c r="G9" s="22"/>
      <c r="H9" s="22"/>
      <c r="I9" s="72"/>
    </row>
    <row r="10" spans="1:9" x14ac:dyDescent="0.2">
      <c r="B10" s="102" t="s">
        <v>60</v>
      </c>
      <c r="C10" s="103">
        <v>150640</v>
      </c>
      <c r="D10" s="16">
        <v>122697</v>
      </c>
      <c r="E10" s="17">
        <v>26295</v>
      </c>
      <c r="F10" s="17">
        <v>124</v>
      </c>
      <c r="G10" s="17">
        <v>1096</v>
      </c>
      <c r="H10" s="17">
        <v>14</v>
      </c>
      <c r="I10" s="60">
        <v>414</v>
      </c>
    </row>
    <row r="11" spans="1:9" x14ac:dyDescent="0.2">
      <c r="B11" s="68" t="s">
        <v>61</v>
      </c>
      <c r="C11" s="66">
        <v>41307</v>
      </c>
      <c r="D11" s="16">
        <v>31415</v>
      </c>
      <c r="E11" s="17">
        <v>9359</v>
      </c>
      <c r="F11" s="17">
        <v>345</v>
      </c>
      <c r="G11" s="17">
        <v>75</v>
      </c>
      <c r="H11" s="17" t="s">
        <v>83</v>
      </c>
      <c r="I11" s="60">
        <v>113</v>
      </c>
    </row>
    <row r="12" spans="1:9" ht="13.5" thickBot="1" x14ac:dyDescent="0.25">
      <c r="B12" s="107" t="s">
        <v>62</v>
      </c>
      <c r="C12" s="108">
        <v>8153</v>
      </c>
      <c r="D12" s="16">
        <v>6855</v>
      </c>
      <c r="E12" s="17">
        <v>1298</v>
      </c>
      <c r="F12" s="17" t="s">
        <v>83</v>
      </c>
      <c r="G12" s="17" t="s">
        <v>83</v>
      </c>
      <c r="H12" s="17" t="s">
        <v>83</v>
      </c>
      <c r="I12" s="60" t="s">
        <v>83</v>
      </c>
    </row>
    <row r="13" spans="1:9" s="12" customFormat="1" ht="13.5" thickBot="1" x14ac:dyDescent="0.25">
      <c r="B13" s="104" t="s">
        <v>28</v>
      </c>
      <c r="C13" s="105">
        <f>C21+C20+C19+C18+C17+C16+C15+C14</f>
        <v>219506</v>
      </c>
      <c r="D13" s="106"/>
      <c r="E13" s="18"/>
      <c r="F13" s="18"/>
      <c r="G13" s="18"/>
      <c r="H13" s="18"/>
      <c r="I13" s="73"/>
    </row>
    <row r="14" spans="1:9" x14ac:dyDescent="0.2">
      <c r="B14" s="109" t="s">
        <v>63</v>
      </c>
      <c r="C14" s="103">
        <v>135558</v>
      </c>
      <c r="D14" s="16">
        <v>104106</v>
      </c>
      <c r="E14" s="17">
        <v>11530</v>
      </c>
      <c r="F14" s="17">
        <v>14674</v>
      </c>
      <c r="G14" s="17">
        <v>176</v>
      </c>
      <c r="H14" s="17" t="s">
        <v>83</v>
      </c>
      <c r="I14" s="60">
        <v>5072</v>
      </c>
    </row>
    <row r="15" spans="1:9" x14ac:dyDescent="0.2">
      <c r="B15" s="69" t="s">
        <v>64</v>
      </c>
      <c r="C15" s="66">
        <v>2227</v>
      </c>
      <c r="D15" s="16">
        <v>213</v>
      </c>
      <c r="E15" s="17">
        <v>2014</v>
      </c>
      <c r="F15" s="17" t="s">
        <v>83</v>
      </c>
      <c r="G15" s="17" t="s">
        <v>83</v>
      </c>
      <c r="H15" s="17" t="s">
        <v>83</v>
      </c>
      <c r="I15" s="60" t="s">
        <v>83</v>
      </c>
    </row>
    <row r="16" spans="1:9" x14ac:dyDescent="0.2">
      <c r="B16" s="69" t="s">
        <v>65</v>
      </c>
      <c r="C16" s="66">
        <v>18981</v>
      </c>
      <c r="D16" s="16">
        <v>8252</v>
      </c>
      <c r="E16" s="17">
        <v>643</v>
      </c>
      <c r="F16" s="17">
        <v>9601</v>
      </c>
      <c r="G16" s="17" t="s">
        <v>83</v>
      </c>
      <c r="H16" s="17" t="s">
        <v>83</v>
      </c>
      <c r="I16" s="60">
        <v>485</v>
      </c>
    </row>
    <row r="17" spans="2:9" x14ac:dyDescent="0.2">
      <c r="B17" s="69" t="s">
        <v>66</v>
      </c>
      <c r="C17" s="66">
        <v>23008</v>
      </c>
      <c r="D17" s="16">
        <v>14140</v>
      </c>
      <c r="E17" s="17">
        <v>8805</v>
      </c>
      <c r="F17" s="17">
        <v>13</v>
      </c>
      <c r="G17" s="17" t="s">
        <v>83</v>
      </c>
      <c r="H17" s="17" t="s">
        <v>83</v>
      </c>
      <c r="I17" s="60">
        <v>50</v>
      </c>
    </row>
    <row r="18" spans="2:9" x14ac:dyDescent="0.2">
      <c r="B18" s="69" t="s">
        <v>67</v>
      </c>
      <c r="C18" s="66">
        <v>6304</v>
      </c>
      <c r="D18" s="16">
        <v>5493</v>
      </c>
      <c r="E18" s="17">
        <v>811</v>
      </c>
      <c r="F18" s="17" t="s">
        <v>83</v>
      </c>
      <c r="G18" s="17" t="s">
        <v>83</v>
      </c>
      <c r="H18" s="17" t="s">
        <v>83</v>
      </c>
      <c r="I18" s="60" t="s">
        <v>83</v>
      </c>
    </row>
    <row r="19" spans="2:9" x14ac:dyDescent="0.2">
      <c r="B19" s="69" t="s">
        <v>68</v>
      </c>
      <c r="C19" s="66">
        <v>2638</v>
      </c>
      <c r="D19" s="16">
        <v>2588</v>
      </c>
      <c r="E19" s="17">
        <v>50</v>
      </c>
      <c r="F19" s="17" t="s">
        <v>83</v>
      </c>
      <c r="G19" s="17" t="s">
        <v>83</v>
      </c>
      <c r="H19" s="17" t="s">
        <v>83</v>
      </c>
      <c r="I19" s="60" t="s">
        <v>83</v>
      </c>
    </row>
    <row r="20" spans="2:9" x14ac:dyDescent="0.2">
      <c r="B20" s="69" t="s">
        <v>69</v>
      </c>
      <c r="C20" s="66">
        <v>16713</v>
      </c>
      <c r="D20" s="16">
        <v>3949</v>
      </c>
      <c r="E20" s="17">
        <v>12280</v>
      </c>
      <c r="F20" s="17">
        <v>231</v>
      </c>
      <c r="G20" s="17">
        <v>48</v>
      </c>
      <c r="H20" s="17" t="s">
        <v>83</v>
      </c>
      <c r="I20" s="60">
        <v>205</v>
      </c>
    </row>
    <row r="21" spans="2:9" ht="13.5" thickBot="1" x14ac:dyDescent="0.25">
      <c r="B21" s="70" t="s">
        <v>70</v>
      </c>
      <c r="C21" s="67">
        <v>14077</v>
      </c>
      <c r="D21" s="63">
        <v>7549</v>
      </c>
      <c r="E21" s="64" t="s">
        <v>83</v>
      </c>
      <c r="F21" s="64">
        <v>35</v>
      </c>
      <c r="G21" s="64" t="s">
        <v>83</v>
      </c>
      <c r="H21" s="64">
        <v>6493</v>
      </c>
      <c r="I21" s="65" t="s">
        <v>83</v>
      </c>
    </row>
    <row r="25" spans="2:9" x14ac:dyDescent="0.2">
      <c r="C25" s="13"/>
      <c r="D25" s="13"/>
      <c r="E25" s="13"/>
      <c r="F25" s="13"/>
      <c r="G25" s="13"/>
      <c r="H25" s="13"/>
      <c r="I25" s="13"/>
    </row>
    <row r="26" spans="2:9" x14ac:dyDescent="0.2">
      <c r="C26" s="13"/>
      <c r="D26" s="13"/>
      <c r="E26" s="13"/>
      <c r="F26" s="13"/>
      <c r="G26" s="13"/>
      <c r="H26" s="13"/>
      <c r="I26" s="13"/>
    </row>
    <row r="27" spans="2:9" x14ac:dyDescent="0.2">
      <c r="C27" s="13"/>
      <c r="D27" s="13"/>
      <c r="E27" s="13"/>
      <c r="F27" s="13"/>
      <c r="G27" s="13"/>
      <c r="H27" s="13"/>
      <c r="I27" s="13"/>
    </row>
    <row r="28" spans="2:9" x14ac:dyDescent="0.2">
      <c r="C28" s="13"/>
      <c r="D28" s="13"/>
      <c r="E28" s="13"/>
      <c r="F28" s="13"/>
      <c r="G28" s="13"/>
      <c r="H28" s="13"/>
      <c r="I28" s="13"/>
    </row>
    <row r="29" spans="2:9" x14ac:dyDescent="0.2">
      <c r="C29" s="13"/>
      <c r="D29" s="13"/>
      <c r="E29" s="13"/>
      <c r="F29" s="13"/>
      <c r="G29" s="13"/>
      <c r="H29" s="13"/>
      <c r="I29" s="13"/>
    </row>
    <row r="30" spans="2:9" x14ac:dyDescent="0.2">
      <c r="C30" s="13"/>
      <c r="D30" s="13"/>
      <c r="E30" s="13"/>
      <c r="F30" s="13"/>
      <c r="G30" s="13"/>
      <c r="H30" s="13"/>
      <c r="I30" s="13"/>
    </row>
    <row r="31" spans="2:9" x14ac:dyDescent="0.2">
      <c r="C31" s="13"/>
      <c r="D31" s="13"/>
      <c r="E31" s="13"/>
      <c r="F31" s="13"/>
      <c r="G31" s="13"/>
      <c r="H31" s="13"/>
      <c r="I31" s="13"/>
    </row>
    <row r="32" spans="2:9" x14ac:dyDescent="0.2">
      <c r="C32" s="13"/>
      <c r="D32" s="13"/>
      <c r="E32" s="13"/>
      <c r="F32" s="13"/>
      <c r="G32" s="13"/>
      <c r="H32" s="13"/>
      <c r="I32" s="13"/>
    </row>
    <row r="33" spans="3:9" x14ac:dyDescent="0.2">
      <c r="C33" s="13"/>
      <c r="D33" s="13"/>
      <c r="E33" s="13"/>
      <c r="F33" s="13"/>
      <c r="G33" s="13"/>
      <c r="H33" s="13"/>
      <c r="I33" s="13"/>
    </row>
    <row r="34" spans="3:9" x14ac:dyDescent="0.2">
      <c r="C34" s="13"/>
      <c r="D34" s="13"/>
      <c r="E34" s="13"/>
      <c r="F34" s="13"/>
      <c r="G34" s="13"/>
      <c r="H34" s="13"/>
      <c r="I34" s="13"/>
    </row>
    <row r="35" spans="3:9" x14ac:dyDescent="0.2">
      <c r="C35" s="13"/>
      <c r="D35" s="13"/>
      <c r="E35" s="13"/>
      <c r="F35" s="13"/>
      <c r="G35" s="13"/>
      <c r="H35" s="13"/>
      <c r="I35" s="13"/>
    </row>
    <row r="36" spans="3:9" x14ac:dyDescent="0.2">
      <c r="C36" s="13"/>
      <c r="D36" s="13"/>
      <c r="E36" s="13"/>
      <c r="F36" s="13"/>
      <c r="G36" s="13"/>
      <c r="H36" s="13"/>
      <c r="I36" s="13"/>
    </row>
    <row r="37" spans="3:9" ht="14.25" x14ac:dyDescent="0.2">
      <c r="H37" s="23"/>
      <c r="I37" s="23"/>
    </row>
  </sheetData>
  <mergeCells count="1">
    <mergeCell ref="B4:I4"/>
  </mergeCells>
  <pageMargins left="0.7" right="0.7" top="0.75" bottom="0.75" header="0.3" footer="0.3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Grafic 1 Trim. III_2021</vt:lpstr>
      <vt:lpstr>Grafic 1_1.I-30.IX.2021</vt:lpstr>
      <vt:lpstr>Grafic 2 Trim. III_2021</vt:lpstr>
      <vt:lpstr>Grafic 2_1.I-30.IX.2021</vt:lpstr>
      <vt:lpstr>Cheltuieli trim. III</vt:lpstr>
      <vt:lpstr>Cheltuieli_1.I-30.IX.2021</vt:lpstr>
      <vt:lpstr>Sosiri_org_trim III</vt:lpstr>
      <vt:lpstr>Sosiri_org_1.I-30.IX.2021 </vt:lpstr>
      <vt:lpstr>Sosiri_trans._trim III</vt:lpstr>
      <vt:lpstr>Sosiri_trans._1.I-30.IX.2021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Ionica.Cheran</dc:creator>
  <cp:lastModifiedBy>Crina Manescu</cp:lastModifiedBy>
  <cp:lastPrinted>2021-12-09T11:35:24Z</cp:lastPrinted>
  <dcterms:created xsi:type="dcterms:W3CDTF">2016-12-08T08:00:47Z</dcterms:created>
  <dcterms:modified xsi:type="dcterms:W3CDTF">2021-12-13T14:04:11Z</dcterms:modified>
</cp:coreProperties>
</file>